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00" yWindow="120" windowWidth="19395" windowHeight="9195" tabRatio="743"/>
  </bookViews>
  <sheets>
    <sheet name="水処理概況" sheetId="42" r:id="rId1"/>
    <sheet name="水処理運転月報" sheetId="2" r:id="rId2"/>
    <sheet name="水質試験月報1" sheetId="3" r:id="rId3"/>
    <sheet name="水質試験月報2" sheetId="19" r:id="rId4"/>
    <sheet name="水質試験月報3" sheetId="20" r:id="rId5"/>
    <sheet name="水質試験月報4" sheetId="21" r:id="rId6"/>
    <sheet name="反応タンク試験月報1" sheetId="22" r:id="rId7"/>
    <sheet name="反応タンク試験月報2_1" sheetId="40" r:id="rId8"/>
    <sheet name="消化槽月報" sheetId="24" r:id="rId9"/>
    <sheet name="汚泥処理月報1" sheetId="25" r:id="rId10"/>
    <sheet name="汚泥処理月報2" sheetId="27" r:id="rId11"/>
    <sheet name="汚泥処理月報3_1" sheetId="28" r:id="rId12"/>
    <sheet name="汚泥処理月報4" sheetId="29" r:id="rId13"/>
    <sheet name="施設管理月報1" sheetId="30" r:id="rId14"/>
    <sheet name="施設管理月報2" sheetId="31" r:id="rId15"/>
    <sheet name="運転時間月報1" sheetId="33" r:id="rId16"/>
    <sheet name="運転時間月報2" sheetId="34" r:id="rId17"/>
    <sheet name="運転時間月報3" sheetId="44" r:id="rId18"/>
  </sheets>
  <definedNames>
    <definedName name="_xlnm.Print_Area" localSheetId="1">水処理運転月報!$A$1:$AA$43</definedName>
    <definedName name="_xlnm.Print_Area" localSheetId="2">水質試験月報1!$A$1:$X$42</definedName>
    <definedName name="_xlnm.Print_Area" localSheetId="3">水質試験月報2!$A$1:$AB$41</definedName>
    <definedName name="_xlnm.Print_Area" localSheetId="4">水質試験月報3!$A$1:$Z$41</definedName>
    <definedName name="_xlnm.Print_Area" localSheetId="5">水質試験月報4!$A$1:$Z$41</definedName>
    <definedName name="_xlnm.Print_Area" localSheetId="6">反応タンク試験月報1!$A$1:$W$42</definedName>
    <definedName name="_xlnm.Print_Area" localSheetId="8">消化槽月報!$A$1:$AC$42</definedName>
    <definedName name="_xlnm.Print_Area" localSheetId="9">汚泥処理月報1!$A$1:$AB$42</definedName>
    <definedName name="_xlnm.Print_Area" localSheetId="10">汚泥処理月報2!$A$1:$AD$43</definedName>
    <definedName name="_xlnm.Print_Area" localSheetId="11">汚泥処理月報3_1!$A$1:$AD$43</definedName>
    <definedName name="_xlnm.Print_Area" localSheetId="12">汚泥処理月報4!$A$1:$AC$42</definedName>
    <definedName name="_xlnm.Print_Area" localSheetId="13">施設管理月報1!$A$1:$Z$42</definedName>
    <definedName name="_xlnm.Print_Area" localSheetId="14">施設管理月報2!$A$1:$Z$42</definedName>
    <definedName name="_xlnm.Print_Area" localSheetId="15">運転時間月報1!$A$1:$AJ$40</definedName>
    <definedName name="_xlnm.Print_Area" localSheetId="16">運転時間月報2!$A$1:$AJ$40</definedName>
    <definedName name="_xlnm.Print_Area" localSheetId="7">反応タンク試験月報2_1!$A$1:$AC$42</definedName>
    <definedName name="_xlnm.Print_Area" localSheetId="0">水処理概況!$A$1:$H$47</definedName>
    <definedName name="_xlnm.Print_Area" localSheetId="17">運転時間月報3!$A$1:$AJ$36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<sst xmlns="http://schemas.openxmlformats.org/spreadsheetml/2006/main" xmlns:r="http://schemas.openxmlformats.org/officeDocument/2006/relationships" count="333" uniqueCount="333">
  <si>
    <t>SS[mg/L]</t>
  </si>
  <si>
    <t>[kWh]</t>
  </si>
  <si>
    <t>運転時間</t>
    <rPh sb="0" eb="2">
      <t>ウンテン</t>
    </rPh>
    <rPh sb="2" eb="4">
      <t>ジカン</t>
    </rPh>
    <phoneticPr fontId="3"/>
  </si>
  <si>
    <t>脱水設備運転時間</t>
    <rPh sb="0" eb="2">
      <t>ダッスイ</t>
    </rPh>
    <rPh sb="2" eb="4">
      <t>セツビ</t>
    </rPh>
    <rPh sb="4" eb="6">
      <t>ウンテン</t>
    </rPh>
    <rPh sb="6" eb="8">
      <t>ジカン</t>
    </rPh>
    <phoneticPr fontId="3"/>
  </si>
  <si>
    <t>反応タンク</t>
    <rPh sb="0" eb="2">
      <t>ハンノウ</t>
    </rPh>
    <phoneticPr fontId="3"/>
  </si>
  <si>
    <t>余剰
汚泥量</t>
  </si>
  <si>
    <t>[h]</t>
  </si>
  <si>
    <t>最終沈殿池</t>
  </si>
  <si>
    <t>用  水</t>
  </si>
  <si>
    <t>流入水量</t>
  </si>
  <si>
    <t>塩素混和池</t>
  </si>
  <si>
    <t>天候</t>
  </si>
  <si>
    <r>
      <rPr>
        <sz val="9"/>
        <color auto="1"/>
        <rFont val="MS UI Gothic"/>
      </rPr>
      <t>設計運転時間[h/d]</t>
    </r>
    <rPh sb="0" eb="2">
      <t>セッケイ</t>
    </rPh>
    <rPh sb="2" eb="4">
      <t>ウンテン</t>
    </rPh>
    <rPh sb="4" eb="6">
      <t>ジカン</t>
    </rPh>
    <phoneticPr fontId="17"/>
  </si>
  <si>
    <t>最初沈殿池</t>
  </si>
  <si>
    <t>沈殿時間</t>
  </si>
  <si>
    <t>RSVSS</t>
  </si>
  <si>
    <t>ポンプ場排水量</t>
    <rPh sb="3" eb="4">
      <t>ジョウ</t>
    </rPh>
    <rPh sb="4" eb="6">
      <t>ハイスイ</t>
    </rPh>
    <rPh sb="6" eb="7">
      <t>リョウ</t>
    </rPh>
    <phoneticPr fontId="3"/>
  </si>
  <si>
    <t>空気量</t>
  </si>
  <si>
    <t>[℃]</t>
  </si>
  <si>
    <t>空気倍率</t>
  </si>
  <si>
    <r>
      <rPr>
        <sz val="9"/>
        <color theme="1"/>
        <rFont val="MS UI Gothic"/>
      </rPr>
      <t>稼働率[%]</t>
    </r>
    <rPh sb="0" eb="2">
      <t>カドウ</t>
    </rPh>
    <rPh sb="2" eb="3">
      <t>リツ</t>
    </rPh>
    <phoneticPr fontId="17"/>
  </si>
  <si>
    <r>
      <rPr>
        <b/>
        <sz val="9"/>
        <color theme="1"/>
        <rFont val="MS UI Gothic"/>
      </rPr>
      <t>池等使用状況</t>
    </r>
    <rPh sb="0" eb="1">
      <t>イケ</t>
    </rPh>
    <rPh sb="1" eb="2">
      <t>トウ</t>
    </rPh>
    <rPh sb="4" eb="6">
      <t>ジョウキョウ</t>
    </rPh>
    <phoneticPr fontId="17"/>
  </si>
  <si>
    <t>反応時間</t>
    <rPh sb="0" eb="2">
      <t>ハンノウ</t>
    </rPh>
    <rPh sb="2" eb="4">
      <t>ジカン</t>
    </rPh>
    <phoneticPr fontId="3"/>
  </si>
  <si>
    <t>SRT</t>
  </si>
  <si>
    <t>接触時間</t>
  </si>
  <si>
    <t>固形物量</t>
    <rPh sb="0" eb="3">
      <t>コケイブツ</t>
    </rPh>
    <rPh sb="3" eb="4">
      <t>リョウ</t>
    </rPh>
    <phoneticPr fontId="3"/>
  </si>
  <si>
    <t>井戸水</t>
    <rPh sb="0" eb="2">
      <t>イド</t>
    </rPh>
    <phoneticPr fontId="3"/>
  </si>
  <si>
    <t>DO</t>
  </si>
  <si>
    <t>日付</t>
  </si>
  <si>
    <t>返送
汚泥量</t>
  </si>
  <si>
    <t>[mV]</t>
  </si>
  <si>
    <t>曜日</t>
  </si>
  <si>
    <t>発生量</t>
    <rPh sb="0" eb="3">
      <t>ハッセイリョウ</t>
    </rPh>
    <phoneticPr fontId="3"/>
  </si>
  <si>
    <t>月合計</t>
    <rPh sb="0" eb="1">
      <t>ツキ</t>
    </rPh>
    <phoneticPr fontId="3"/>
  </si>
  <si>
    <t>日平均</t>
    <rPh sb="0" eb="1">
      <t>ニチ</t>
    </rPh>
    <phoneticPr fontId="3"/>
  </si>
  <si>
    <t>日最大</t>
    <rPh sb="0" eb="1">
      <t>ニチ</t>
    </rPh>
    <phoneticPr fontId="3"/>
  </si>
  <si>
    <t>[mg/L]</t>
  </si>
  <si>
    <t>その他
電力量</t>
    <rPh sb="2" eb="3">
      <t>タ</t>
    </rPh>
    <rPh sb="4" eb="7">
      <t>デンリョクリョウ</t>
    </rPh>
    <phoneticPr fontId="3"/>
  </si>
  <si>
    <t>日最小</t>
    <rPh sb="0" eb="1">
      <t>ニチ</t>
    </rPh>
    <phoneticPr fontId="3"/>
  </si>
  <si>
    <t>SS</t>
  </si>
  <si>
    <r>
      <rPr>
        <sz val="9"/>
        <color auto="1"/>
        <rFont val="MS UI Gothic"/>
      </rPr>
      <t>同平日1日当り運転時間[h/d]</t>
    </r>
    <rPh sb="0" eb="1">
      <t>ドウ</t>
    </rPh>
    <rPh sb="1" eb="3">
      <t>ヘイジツ</t>
    </rPh>
    <rPh sb="3" eb="5">
      <t>イチニチ</t>
    </rPh>
    <rPh sb="5" eb="6">
      <t>アタ</t>
    </rPh>
    <rPh sb="7" eb="9">
      <t>ウンテン</t>
    </rPh>
    <rPh sb="9" eb="11">
      <t>ジカン</t>
    </rPh>
    <phoneticPr fontId="17"/>
  </si>
  <si>
    <t>投入量
BP計</t>
    <rPh sb="0" eb="2">
      <t>トウニュウ</t>
    </rPh>
    <rPh sb="2" eb="3">
      <t>リョウ</t>
    </rPh>
    <rPh sb="6" eb="7">
      <t>ケイ</t>
    </rPh>
    <phoneticPr fontId="3"/>
  </si>
  <si>
    <t>年度累計</t>
    <rPh sb="0" eb="2">
      <t>ネンド</t>
    </rPh>
    <phoneticPr fontId="3"/>
  </si>
  <si>
    <t>RSSS</t>
  </si>
  <si>
    <t>総合除去率</t>
    <rPh sb="0" eb="2">
      <t>ソウゴウ</t>
    </rPh>
    <rPh sb="2" eb="4">
      <t>ジョキョ</t>
    </rPh>
    <rPh sb="4" eb="5">
      <t>リツ</t>
    </rPh>
    <phoneticPr fontId="3"/>
  </si>
  <si>
    <t>BOD[mg/L]</t>
  </si>
  <si>
    <t>水温</t>
  </si>
  <si>
    <r>
      <t>NO</t>
    </r>
    <r>
      <rPr>
        <vertAlign val="subscript"/>
        <sz val="8"/>
        <color auto="1"/>
        <rFont val="MS UI Gothic"/>
      </rPr>
      <t>2</t>
    </r>
    <r>
      <rPr>
        <sz val="8"/>
        <color auto="1"/>
        <rFont val="MS UI Gothic"/>
      </rPr>
      <t>-N</t>
    </r>
  </si>
  <si>
    <t>初沈
流入水量</t>
  </si>
  <si>
    <t>透視度</t>
  </si>
  <si>
    <t>pH</t>
  </si>
  <si>
    <t>雨量</t>
  </si>
  <si>
    <t>COD</t>
  </si>
  <si>
    <t>BOD</t>
  </si>
  <si>
    <t>SV</t>
  </si>
  <si>
    <t>MLVSS</t>
  </si>
  <si>
    <t>溶解濃度</t>
    <rPh sb="0" eb="2">
      <t>ヨウカイ</t>
    </rPh>
    <rPh sb="2" eb="4">
      <t>ノウド</t>
    </rPh>
    <phoneticPr fontId="3"/>
  </si>
  <si>
    <t>月量</t>
    <rPh sb="0" eb="1">
      <t>ゲツ</t>
    </rPh>
    <rPh sb="1" eb="2">
      <t>リョウ</t>
    </rPh>
    <phoneticPr fontId="3"/>
  </si>
  <si>
    <t>－</t>
  </si>
  <si>
    <r>
      <rPr>
        <b/>
        <sz val="9"/>
        <color theme="1"/>
        <rFont val="MS UI Gothic"/>
      </rPr>
      <t>施設等稼働状況</t>
    </r>
    <rPh sb="0" eb="2">
      <t>シセツ</t>
    </rPh>
    <rPh sb="2" eb="3">
      <t>トウ</t>
    </rPh>
    <rPh sb="3" eb="5">
      <t>カドウ</t>
    </rPh>
    <rPh sb="5" eb="7">
      <t>ジョウキョウ</t>
    </rPh>
    <phoneticPr fontId="17"/>
  </si>
  <si>
    <r>
      <rPr>
        <sz val="9"/>
        <color theme="1"/>
        <rFont val="MS UI Gothic"/>
      </rPr>
      <t>消化槽</t>
    </r>
    <rPh sb="0" eb="2">
      <t>ショウカ</t>
    </rPh>
    <rPh sb="2" eb="3">
      <t>ソウ</t>
    </rPh>
    <phoneticPr fontId="17"/>
  </si>
  <si>
    <t>反応タンク（平均）</t>
    <rPh sb="0" eb="2">
      <t>ハンノウ</t>
    </rPh>
    <rPh sb="6" eb="8">
      <t>ヘイキン</t>
    </rPh>
    <phoneticPr fontId="3"/>
  </si>
  <si>
    <t>透視度[cm]</t>
  </si>
  <si>
    <t>次亜
注入率</t>
    <rPh sb="5" eb="6">
      <t>リツ</t>
    </rPh>
    <phoneticPr fontId="3"/>
  </si>
  <si>
    <t>気温</t>
  </si>
  <si>
    <t>上水道</t>
    <rPh sb="0" eb="3">
      <t>ジョウスイドウ</t>
    </rPh>
    <phoneticPr fontId="3"/>
  </si>
  <si>
    <t>[mm]</t>
  </si>
  <si>
    <r>
      <t>[m</t>
    </r>
    <r>
      <rPr>
        <vertAlign val="superscript"/>
        <sz val="8"/>
        <color auto="1"/>
        <rFont val="MS UI Gothic"/>
      </rPr>
      <t>3</t>
    </r>
    <r>
      <rPr>
        <sz val="8"/>
        <color auto="1"/>
        <rFont val="MS UI Gothic"/>
      </rPr>
      <t>]</t>
    </r>
  </si>
  <si>
    <t>放流水（放流口）</t>
    <rPh sb="0" eb="3">
      <t>ホウリュウスイ</t>
    </rPh>
    <rPh sb="4" eb="6">
      <t>ホウリュウ</t>
    </rPh>
    <rPh sb="6" eb="7">
      <t>コウ</t>
    </rPh>
    <phoneticPr fontId="3"/>
  </si>
  <si>
    <t>返送
汚泥率</t>
  </si>
  <si>
    <t>[%]</t>
  </si>
  <si>
    <t>[d]</t>
  </si>
  <si>
    <t>固形物量
合計</t>
    <rPh sb="0" eb="3">
      <t>コケイブツ</t>
    </rPh>
    <rPh sb="3" eb="4">
      <t>リョウ</t>
    </rPh>
    <rPh sb="5" eb="6">
      <t>ゴウ</t>
    </rPh>
    <rPh sb="6" eb="7">
      <t>ケイ</t>
    </rPh>
    <phoneticPr fontId="3"/>
  </si>
  <si>
    <t>最初沈殿池</t>
    <rPh sb="0" eb="2">
      <t>サイショ</t>
    </rPh>
    <rPh sb="2" eb="5">
      <t>チンデンチ</t>
    </rPh>
    <phoneticPr fontId="3"/>
  </si>
  <si>
    <t>[L]</t>
  </si>
  <si>
    <r>
      <rPr>
        <sz val="9"/>
        <color auto="1"/>
        <rFont val="MS UI Gothic"/>
      </rPr>
      <t>汚泥脱水処理量[m</t>
    </r>
    <r>
      <rPr>
        <vertAlign val="superscript"/>
        <sz val="9"/>
        <color auto="1"/>
        <rFont val="MS UI Gothic"/>
      </rPr>
      <t>3</t>
    </r>
    <r>
      <rPr>
        <sz val="9"/>
        <color auto="1"/>
        <rFont val="MS UI Gothic"/>
      </rPr>
      <t>]</t>
    </r>
    <rPh sb="0" eb="2">
      <t>オデイ</t>
    </rPh>
    <rPh sb="2" eb="4">
      <t>ダッスイ</t>
    </rPh>
    <rPh sb="4" eb="6">
      <t>ショリ</t>
    </rPh>
    <rPh sb="6" eb="7">
      <t>リョウ</t>
    </rPh>
    <phoneticPr fontId="17"/>
  </si>
  <si>
    <t>[min]</t>
  </si>
  <si>
    <t>晴天時
流入水量</t>
  </si>
  <si>
    <t>放流水量</t>
  </si>
  <si>
    <t>生汚泥
引抜量</t>
  </si>
  <si>
    <t>TS</t>
  </si>
  <si>
    <r>
      <rPr>
        <b/>
        <sz val="9"/>
        <color auto="1"/>
        <rFont val="MS UI Gothic"/>
      </rPr>
      <t>施設等稼働状況</t>
    </r>
    <rPh sb="0" eb="2">
      <t>シセツ</t>
    </rPh>
    <rPh sb="2" eb="3">
      <t>トウ</t>
    </rPh>
    <rPh sb="3" eb="5">
      <t>カドウ</t>
    </rPh>
    <rPh sb="5" eb="7">
      <t>ジョウキョウ</t>
    </rPh>
    <phoneticPr fontId="17"/>
  </si>
  <si>
    <t>次亜
注入量</t>
  </si>
  <si>
    <t>他薬品2
注入率</t>
    <rPh sb="0" eb="1">
      <t>タ</t>
    </rPh>
    <rPh sb="1" eb="3">
      <t>ヤクヒン</t>
    </rPh>
    <rPh sb="5" eb="7">
      <t>チュウニュウ</t>
    </rPh>
    <rPh sb="7" eb="8">
      <t>リツ</t>
    </rPh>
    <phoneticPr fontId="3"/>
  </si>
  <si>
    <t>再利用水</t>
  </si>
  <si>
    <t>加温
燃焼量</t>
    <rPh sb="0" eb="2">
      <t>カオン</t>
    </rPh>
    <rPh sb="3" eb="5">
      <t>ネンショウ</t>
    </rPh>
    <rPh sb="5" eb="6">
      <t>リョウ</t>
    </rPh>
    <phoneticPr fontId="3"/>
  </si>
  <si>
    <t>初沈引抜汚泥</t>
    <rPh sb="0" eb="1">
      <t>ショ</t>
    </rPh>
    <rPh sb="1" eb="2">
      <t>チン</t>
    </rPh>
    <rPh sb="2" eb="4">
      <t>ヒキヌキ</t>
    </rPh>
    <rPh sb="4" eb="6">
      <t>オデイ</t>
    </rPh>
    <phoneticPr fontId="3"/>
  </si>
  <si>
    <t>うち
ブロア</t>
  </si>
  <si>
    <r>
      <t>流入水[m</t>
    </r>
    <r>
      <rPr>
        <vertAlign val="superscript"/>
        <sz val="9"/>
        <color auto="1"/>
        <rFont val="MS UI Gothic"/>
      </rPr>
      <t>3</t>
    </r>
    <r>
      <rPr>
        <sz val="9"/>
        <color auto="1"/>
        <rFont val="MS UI Gothic"/>
      </rPr>
      <t>]</t>
    </r>
    <rPh sb="0" eb="2">
      <t>リュウニュウ</t>
    </rPh>
    <rPh sb="2" eb="3">
      <t>スイ</t>
    </rPh>
    <phoneticPr fontId="17"/>
  </si>
  <si>
    <t>簡易処理
水量</t>
    <rPh sb="0" eb="2">
      <t>カンイ</t>
    </rPh>
    <rPh sb="5" eb="7">
      <t>スイリョウ</t>
    </rPh>
    <phoneticPr fontId="3"/>
  </si>
  <si>
    <t>流入水</t>
  </si>
  <si>
    <r>
      <rPr>
        <sz val="9"/>
        <color auto="1"/>
        <rFont val="MS UI Gothic"/>
      </rPr>
      <t>日平均</t>
    </r>
    <rPh sb="0" eb="1">
      <t>ニチ</t>
    </rPh>
    <rPh sb="1" eb="3">
      <t>ヘイキン</t>
    </rPh>
    <phoneticPr fontId="17"/>
  </si>
  <si>
    <t>[cm]</t>
  </si>
  <si>
    <t>合計</t>
    <rPh sb="0" eb="1">
      <t>ゴウ</t>
    </rPh>
    <rPh sb="1" eb="2">
      <t>ケイ</t>
    </rPh>
    <phoneticPr fontId="3"/>
  </si>
  <si>
    <t>投入汚泥
濃度</t>
    <rPh sb="0" eb="2">
      <t>トウニュウ</t>
    </rPh>
    <rPh sb="2" eb="4">
      <t>オデイ</t>
    </rPh>
    <rPh sb="5" eb="7">
      <t>ノウド</t>
    </rPh>
    <phoneticPr fontId="3"/>
  </si>
  <si>
    <t>全窒素</t>
    <rPh sb="0" eb="1">
      <t>ゼン</t>
    </rPh>
    <rPh sb="1" eb="3">
      <t>チッソ</t>
    </rPh>
    <phoneticPr fontId="3"/>
  </si>
  <si>
    <t>最終沈殿池</t>
    <rPh sb="0" eb="2">
      <t>サイシュウ</t>
    </rPh>
    <rPh sb="2" eb="5">
      <t>チンデンチ</t>
    </rPh>
    <phoneticPr fontId="3"/>
  </si>
  <si>
    <t>全リン</t>
    <rPh sb="0" eb="1">
      <t>ゼン</t>
    </rPh>
    <phoneticPr fontId="3"/>
  </si>
  <si>
    <t>よう素
消費量</t>
    <rPh sb="2" eb="3">
      <t>ソ</t>
    </rPh>
    <rPh sb="4" eb="7">
      <t>ショウヒリョウ</t>
    </rPh>
    <phoneticPr fontId="3"/>
  </si>
  <si>
    <t>回収率
BP</t>
    <rPh sb="0" eb="2">
      <t>カイシュウ</t>
    </rPh>
    <rPh sb="2" eb="3">
      <t>リツ</t>
    </rPh>
    <phoneticPr fontId="3"/>
  </si>
  <si>
    <t>塩素
イオン</t>
    <rPh sb="0" eb="2">
      <t>エンソ</t>
    </rPh>
    <phoneticPr fontId="3"/>
  </si>
  <si>
    <t>終沈越流水</t>
    <rPh sb="0" eb="2">
      <t>シュウチン</t>
    </rPh>
    <rPh sb="2" eb="4">
      <t>エツリュウ</t>
    </rPh>
    <phoneticPr fontId="3"/>
  </si>
  <si>
    <t>含水率
その他</t>
    <rPh sb="0" eb="2">
      <t>ガンスイ</t>
    </rPh>
    <rPh sb="2" eb="3">
      <t>リツ</t>
    </rPh>
    <rPh sb="6" eb="7">
      <t>タ</t>
    </rPh>
    <phoneticPr fontId="3"/>
  </si>
  <si>
    <t>外観</t>
    <rPh sb="0" eb="2">
      <t>ガイカン</t>
    </rPh>
    <phoneticPr fontId="3"/>
  </si>
  <si>
    <t>ろ過速度</t>
  </si>
  <si>
    <t>臭気</t>
    <rPh sb="0" eb="2">
      <t>シュウキ</t>
    </rPh>
    <phoneticPr fontId="3"/>
  </si>
  <si>
    <t>初沈流入水</t>
    <rPh sb="0" eb="1">
      <t>ショ</t>
    </rPh>
    <rPh sb="1" eb="2">
      <t>チン</t>
    </rPh>
    <rPh sb="2" eb="4">
      <t>リュウニュウ</t>
    </rPh>
    <phoneticPr fontId="3"/>
  </si>
  <si>
    <t>固形物量
BP計</t>
    <rPh sb="0" eb="3">
      <t>コケイブツ</t>
    </rPh>
    <rPh sb="3" eb="4">
      <t>リョウ</t>
    </rPh>
    <rPh sb="7" eb="8">
      <t>ケイ</t>
    </rPh>
    <phoneticPr fontId="3"/>
  </si>
  <si>
    <t>初沈越流水</t>
    <rPh sb="0" eb="1">
      <t>ショ</t>
    </rPh>
    <rPh sb="1" eb="2">
      <t>チン</t>
    </rPh>
    <rPh sb="2" eb="4">
      <t>エツリュウ</t>
    </rPh>
    <phoneticPr fontId="3"/>
  </si>
  <si>
    <t>C-
BOD</t>
  </si>
  <si>
    <t>有機性
窒素</t>
    <rPh sb="0" eb="3">
      <t>ユウキセイ</t>
    </rPh>
    <rPh sb="4" eb="6">
      <t>チッソ</t>
    </rPh>
    <phoneticPr fontId="3"/>
  </si>
  <si>
    <r>
      <rPr>
        <sz val="9"/>
        <color theme="1"/>
        <rFont val="MS UI Gothic"/>
      </rPr>
      <t>現有数</t>
    </r>
    <rPh sb="0" eb="2">
      <t>ゲンユウ</t>
    </rPh>
    <rPh sb="2" eb="3">
      <t>スウ</t>
    </rPh>
    <phoneticPr fontId="17"/>
  </si>
  <si>
    <r>
      <t>NH</t>
    </r>
    <r>
      <rPr>
        <vertAlign val="subscript"/>
        <sz val="8"/>
        <color auto="1"/>
        <rFont val="MS UI Gothic"/>
      </rPr>
      <t>4</t>
    </r>
    <r>
      <rPr>
        <sz val="8"/>
        <color auto="1"/>
        <rFont val="MS UI Gothic"/>
      </rPr>
      <t>-N</t>
    </r>
  </si>
  <si>
    <t>オルト
リン</t>
  </si>
  <si>
    <t>蒸発
残留物</t>
    <rPh sb="0" eb="2">
      <t>ジョウハツ</t>
    </rPh>
    <rPh sb="3" eb="5">
      <t>ザンリュウ</t>
    </rPh>
    <rPh sb="5" eb="6">
      <t>ブツ</t>
    </rPh>
    <phoneticPr fontId="3"/>
  </si>
  <si>
    <t>投入量
遠心計</t>
    <rPh sb="0" eb="2">
      <t>トウニュウ</t>
    </rPh>
    <rPh sb="2" eb="3">
      <t>リョウ</t>
    </rPh>
    <rPh sb="4" eb="6">
      <t>エンシン</t>
    </rPh>
    <rPh sb="6" eb="7">
      <t>ケイ</t>
    </rPh>
    <phoneticPr fontId="3"/>
  </si>
  <si>
    <t>強熱
残留物</t>
    <rPh sb="0" eb="2">
      <t>キョウネツ</t>
    </rPh>
    <rPh sb="3" eb="5">
      <t>ザンリュウ</t>
    </rPh>
    <rPh sb="5" eb="6">
      <t>ブツ</t>
    </rPh>
    <phoneticPr fontId="3"/>
  </si>
  <si>
    <t>強熱
減量</t>
    <rPh sb="0" eb="2">
      <t>キョウネツ</t>
    </rPh>
    <rPh sb="3" eb="5">
      <t>ゲンリョウ</t>
    </rPh>
    <phoneticPr fontId="3"/>
  </si>
  <si>
    <t>溶解性
物質</t>
    <rPh sb="0" eb="3">
      <t>ヨウカイセイ</t>
    </rPh>
    <rPh sb="4" eb="6">
      <t>ブッシツ</t>
    </rPh>
    <phoneticPr fontId="3"/>
  </si>
  <si>
    <t>SS
除去率</t>
    <rPh sb="3" eb="5">
      <t>ジョキョ</t>
    </rPh>
    <rPh sb="5" eb="6">
      <t>リツ</t>
    </rPh>
    <phoneticPr fontId="3"/>
  </si>
  <si>
    <t>遊離
残留塩素</t>
    <rPh sb="0" eb="2">
      <t>ユウリ</t>
    </rPh>
    <rPh sb="3" eb="5">
      <t>ザンリュウ</t>
    </rPh>
    <rPh sb="5" eb="7">
      <t>エンソ</t>
    </rPh>
    <phoneticPr fontId="3"/>
  </si>
  <si>
    <t>全
残留塩素</t>
    <rPh sb="0" eb="1">
      <t>ゼン</t>
    </rPh>
    <rPh sb="2" eb="4">
      <t>ザンリュウ</t>
    </rPh>
    <rPh sb="4" eb="6">
      <t>エンソ</t>
    </rPh>
    <phoneticPr fontId="3"/>
  </si>
  <si>
    <t>MLDO
前段</t>
    <rPh sb="5" eb="7">
      <t>ゼンダン</t>
    </rPh>
    <phoneticPr fontId="3"/>
  </si>
  <si>
    <t>[t]</t>
  </si>
  <si>
    <t>MLDO
後段</t>
    <rPh sb="5" eb="7">
      <t>コウダン</t>
    </rPh>
    <phoneticPr fontId="3"/>
  </si>
  <si>
    <t>MLSS</t>
  </si>
  <si>
    <t>SVI</t>
  </si>
  <si>
    <t>VSS
/SS</t>
  </si>
  <si>
    <t>BP計</t>
    <rPh sb="2" eb="3">
      <t>ケイ</t>
    </rPh>
    <phoneticPr fontId="3"/>
  </si>
  <si>
    <t>放流水（塩素混和池出口）</t>
    <rPh sb="0" eb="3">
      <t>ホウリュウスイ</t>
    </rPh>
    <rPh sb="4" eb="6">
      <t>エンソ</t>
    </rPh>
    <rPh sb="6" eb="8">
      <t>コンワ</t>
    </rPh>
    <rPh sb="8" eb="9">
      <t>イケ</t>
    </rPh>
    <rPh sb="9" eb="11">
      <t>デグチ</t>
    </rPh>
    <phoneticPr fontId="3"/>
  </si>
  <si>
    <t>有機分</t>
    <rPh sb="0" eb="2">
      <t>ユウキ</t>
    </rPh>
    <rPh sb="2" eb="3">
      <t>ブン</t>
    </rPh>
    <phoneticPr fontId="3"/>
  </si>
  <si>
    <t>投入量
合計</t>
    <rPh sb="0" eb="2">
      <t>トウニュウ</t>
    </rPh>
    <rPh sb="2" eb="3">
      <t>リョウ</t>
    </rPh>
    <rPh sb="4" eb="6">
      <t>ゴウケイ</t>
    </rPh>
    <phoneticPr fontId="3"/>
  </si>
  <si>
    <t>年</t>
    <rPh sb="0" eb="1">
      <t>ネン</t>
    </rPh>
    <phoneticPr fontId="3"/>
  </si>
  <si>
    <t>返送汚泥</t>
    <rPh sb="0" eb="4">
      <t>ヘンソウオデイ</t>
    </rPh>
    <phoneticPr fontId="3"/>
  </si>
  <si>
    <t>生汚泥</t>
    <rPh sb="0" eb="1">
      <t>ナマ</t>
    </rPh>
    <rPh sb="1" eb="3">
      <t>オデイ</t>
    </rPh>
    <phoneticPr fontId="3"/>
  </si>
  <si>
    <t>反応タンク
滞留時間</t>
    <rPh sb="0" eb="2">
      <t>ハンノウ</t>
    </rPh>
    <rPh sb="6" eb="8">
      <t>タイリュウ</t>
    </rPh>
    <rPh sb="8" eb="10">
      <t>ジカン</t>
    </rPh>
    <phoneticPr fontId="3"/>
  </si>
  <si>
    <t>空気倍率</t>
    <rPh sb="0" eb="2">
      <t>クウキ</t>
    </rPh>
    <rPh sb="2" eb="4">
      <t>バイリツ</t>
    </rPh>
    <phoneticPr fontId="3"/>
  </si>
  <si>
    <t>BOD/
MLSS
負荷
[kgBOD/
kgSS･d]</t>
    <rPh sb="10" eb="12">
      <t>フカ</t>
    </rPh>
    <phoneticPr fontId="3"/>
  </si>
  <si>
    <t>ORP
嫌気槽</t>
    <rPh sb="4" eb="6">
      <t>ケンキ</t>
    </rPh>
    <rPh sb="6" eb="7">
      <t>ソウ</t>
    </rPh>
    <phoneticPr fontId="3"/>
  </si>
  <si>
    <t>ORP
好気槽</t>
    <rPh sb="4" eb="6">
      <t>コウキ</t>
    </rPh>
    <rPh sb="6" eb="7">
      <t>ソウ</t>
    </rPh>
    <phoneticPr fontId="3"/>
  </si>
  <si>
    <t>Rr
前段</t>
    <rPh sb="3" eb="5">
      <t>ゼンダン</t>
    </rPh>
    <phoneticPr fontId="3"/>
  </si>
  <si>
    <t>二酸化
炭素</t>
    <rPh sb="0" eb="3">
      <t>ニサンカ</t>
    </rPh>
    <rPh sb="4" eb="6">
      <t>タンソ</t>
    </rPh>
    <phoneticPr fontId="3"/>
  </si>
  <si>
    <t>[mg/L･h]</t>
  </si>
  <si>
    <t>Rr
後段</t>
    <rPh sb="3" eb="5">
      <t>コウダン</t>
    </rPh>
    <phoneticPr fontId="3"/>
  </si>
  <si>
    <t>投入量</t>
    <rPh sb="0" eb="2">
      <t>トウニュウ</t>
    </rPh>
    <rPh sb="2" eb="3">
      <t>リョウ</t>
    </rPh>
    <phoneticPr fontId="3"/>
  </si>
  <si>
    <t>消化槽投入汚泥</t>
    <rPh sb="0" eb="2">
      <t>ショウカ</t>
    </rPh>
    <rPh sb="2" eb="3">
      <t>ソウ</t>
    </rPh>
    <rPh sb="3" eb="5">
      <t>トウニュウ</t>
    </rPh>
    <rPh sb="5" eb="7">
      <t>オデイ</t>
    </rPh>
    <phoneticPr fontId="3"/>
  </si>
  <si>
    <t>濃度</t>
    <rPh sb="0" eb="2">
      <t>ノウド</t>
    </rPh>
    <phoneticPr fontId="3"/>
  </si>
  <si>
    <t>消化槽温度</t>
    <rPh sb="0" eb="2">
      <t>ショウカ</t>
    </rPh>
    <rPh sb="2" eb="3">
      <t>ソウ</t>
    </rPh>
    <rPh sb="3" eb="5">
      <t>オンド</t>
    </rPh>
    <phoneticPr fontId="3"/>
  </si>
  <si>
    <t>消化率</t>
    <rPh sb="0" eb="2">
      <t>ショウカ</t>
    </rPh>
    <rPh sb="2" eb="3">
      <t>リツ</t>
    </rPh>
    <phoneticPr fontId="3"/>
  </si>
  <si>
    <t>消化日数</t>
    <rPh sb="0" eb="2">
      <t>ショウカ</t>
    </rPh>
    <rPh sb="2" eb="4">
      <t>ニッスウ</t>
    </rPh>
    <phoneticPr fontId="3"/>
  </si>
  <si>
    <t>消化ガス</t>
    <rPh sb="0" eb="2">
      <t>ショウカ</t>
    </rPh>
    <phoneticPr fontId="3"/>
  </si>
  <si>
    <t>発生量</t>
    <rPh sb="0" eb="2">
      <t>ハッセイ</t>
    </rPh>
    <rPh sb="2" eb="3">
      <t>リョウ</t>
    </rPh>
    <phoneticPr fontId="3"/>
  </si>
  <si>
    <t>含水率
BP</t>
    <rPh sb="0" eb="2">
      <t>ガンスイ</t>
    </rPh>
    <rPh sb="2" eb="3">
      <t>リツ</t>
    </rPh>
    <phoneticPr fontId="3"/>
  </si>
  <si>
    <t>ろ布速度</t>
  </si>
  <si>
    <t>ガス発生倍率</t>
    <rPh sb="2" eb="4">
      <t>ハッセイ</t>
    </rPh>
    <rPh sb="4" eb="6">
      <t>バイリツ</t>
    </rPh>
    <phoneticPr fontId="3"/>
  </si>
  <si>
    <t>日最大</t>
    <rPh sb="0" eb="1">
      <t>ニチ</t>
    </rPh>
    <rPh sb="1" eb="3">
      <t>サイダイ</t>
    </rPh>
    <phoneticPr fontId="17"/>
  </si>
  <si>
    <t>メタン</t>
  </si>
  <si>
    <t>脱硫剤</t>
    <rPh sb="0" eb="2">
      <t>ダツリュウ</t>
    </rPh>
    <rPh sb="2" eb="3">
      <t>ザイ</t>
    </rPh>
    <phoneticPr fontId="3"/>
  </si>
  <si>
    <t>[kg]</t>
  </si>
  <si>
    <t>A重油</t>
    <rPh sb="1" eb="3">
      <t>ジュウユ</t>
    </rPh>
    <phoneticPr fontId="3"/>
  </si>
  <si>
    <t>軽油</t>
    <rPh sb="0" eb="2">
      <t>ケイユ</t>
    </rPh>
    <phoneticPr fontId="3"/>
  </si>
  <si>
    <t>使用量
遠心計</t>
    <rPh sb="0" eb="3">
      <t>シヨウリョウ</t>
    </rPh>
    <rPh sb="4" eb="6">
      <t>エンシン</t>
    </rPh>
    <rPh sb="6" eb="7">
      <t>ケイ</t>
    </rPh>
    <phoneticPr fontId="3"/>
  </si>
  <si>
    <t>灯油</t>
    <rPh sb="0" eb="2">
      <t>トウユ</t>
    </rPh>
    <phoneticPr fontId="3"/>
  </si>
  <si>
    <t>ガソリン</t>
  </si>
  <si>
    <t>LPG</t>
  </si>
  <si>
    <t>日最小</t>
    <rPh sb="0" eb="1">
      <t>ニチ</t>
    </rPh>
    <rPh sb="1" eb="3">
      <t>サイショウ</t>
    </rPh>
    <phoneticPr fontId="17"/>
  </si>
  <si>
    <t>消化槽使用燃料</t>
    <rPh sb="0" eb="2">
      <t>ショウカ</t>
    </rPh>
    <rPh sb="2" eb="3">
      <t>ソウ</t>
    </rPh>
    <rPh sb="3" eb="5">
      <t>シヨウ</t>
    </rPh>
    <rPh sb="5" eb="7">
      <t>ネンリョウ</t>
    </rPh>
    <phoneticPr fontId="3"/>
  </si>
  <si>
    <t>余ガス
燃焼量</t>
    <rPh sb="0" eb="1">
      <t>ヨ</t>
    </rPh>
    <rPh sb="4" eb="6">
      <t>ネンショウ</t>
    </rPh>
    <rPh sb="6" eb="7">
      <t>リョウ</t>
    </rPh>
    <phoneticPr fontId="3"/>
  </si>
  <si>
    <t>平日数</t>
    <rPh sb="1" eb="2">
      <t>ニチ</t>
    </rPh>
    <rPh sb="2" eb="3">
      <t>スウ</t>
    </rPh>
    <phoneticPr fontId="17"/>
  </si>
  <si>
    <t>売電用
発電機
供給量</t>
    <rPh sb="0" eb="2">
      <t>バイデン</t>
    </rPh>
    <rPh sb="2" eb="3">
      <t>ヨウ</t>
    </rPh>
    <rPh sb="4" eb="7">
      <t>ハツデンキ</t>
    </rPh>
    <rPh sb="8" eb="10">
      <t>キョウキュウ</t>
    </rPh>
    <rPh sb="10" eb="11">
      <t>リョウ</t>
    </rPh>
    <phoneticPr fontId="3"/>
  </si>
  <si>
    <t>消化汚泥</t>
    <rPh sb="0" eb="2">
      <t>ショウカ</t>
    </rPh>
    <rPh sb="2" eb="4">
      <t>オデイ</t>
    </rPh>
    <phoneticPr fontId="3"/>
  </si>
  <si>
    <t>脱水設備投入汚泥</t>
    <rPh sb="0" eb="2">
      <t>ダッスイ</t>
    </rPh>
    <rPh sb="2" eb="4">
      <t>セツビ</t>
    </rPh>
    <rPh sb="4" eb="6">
      <t>トウニュウ</t>
    </rPh>
    <rPh sb="6" eb="8">
      <t>オデイ</t>
    </rPh>
    <phoneticPr fontId="3"/>
  </si>
  <si>
    <t>投入量
その他計</t>
    <rPh sb="0" eb="2">
      <t>トウニュウ</t>
    </rPh>
    <rPh sb="2" eb="3">
      <t>リョウ</t>
    </rPh>
    <rPh sb="6" eb="7">
      <t>タ</t>
    </rPh>
    <rPh sb="7" eb="8">
      <t>ケイ</t>
    </rPh>
    <phoneticPr fontId="3"/>
  </si>
  <si>
    <t>固形物量
遠心計</t>
    <rPh sb="0" eb="3">
      <t>コケイブツ</t>
    </rPh>
    <rPh sb="3" eb="4">
      <t>リョウ</t>
    </rPh>
    <rPh sb="5" eb="7">
      <t>エンシン</t>
    </rPh>
    <rPh sb="7" eb="8">
      <t>ケイ</t>
    </rPh>
    <phoneticPr fontId="3"/>
  </si>
  <si>
    <t>固形物量
その他計</t>
    <rPh sb="0" eb="3">
      <t>コケイブツ</t>
    </rPh>
    <rPh sb="3" eb="4">
      <t>リョウ</t>
    </rPh>
    <rPh sb="7" eb="8">
      <t>タ</t>
    </rPh>
    <rPh sb="8" eb="9">
      <t>ケイ</t>
    </rPh>
    <phoneticPr fontId="3"/>
  </si>
  <si>
    <t>有効桁数</t>
    <rPh sb="0" eb="2">
      <t>ユウコウ</t>
    </rPh>
    <rPh sb="2" eb="4">
      <t>ケタスウ</t>
    </rPh>
    <phoneticPr fontId="3"/>
  </si>
  <si>
    <t>使用量
BP計</t>
    <rPh sb="0" eb="3">
      <t>シヨウリョウ</t>
    </rPh>
    <rPh sb="6" eb="7">
      <t>ケイ</t>
    </rPh>
    <phoneticPr fontId="3"/>
  </si>
  <si>
    <t>使用量
その他計</t>
    <rPh sb="0" eb="3">
      <t>シヨウリョウ</t>
    </rPh>
    <rPh sb="6" eb="7">
      <t>タ</t>
    </rPh>
    <rPh sb="7" eb="8">
      <t>ケイ</t>
    </rPh>
    <phoneticPr fontId="3"/>
  </si>
  <si>
    <t>使用量
合計</t>
    <rPh sb="0" eb="3">
      <t>シヨウリョウ</t>
    </rPh>
    <rPh sb="4" eb="5">
      <t>ゴウ</t>
    </rPh>
    <rPh sb="5" eb="6">
      <t>ケイ</t>
    </rPh>
    <phoneticPr fontId="3"/>
  </si>
  <si>
    <t>高分子凝集剤</t>
    <rPh sb="0" eb="3">
      <t>コウブンシ</t>
    </rPh>
    <rPh sb="3" eb="5">
      <t>ギョウシュウ</t>
    </rPh>
    <rPh sb="5" eb="6">
      <t>ザイ</t>
    </rPh>
    <phoneticPr fontId="3"/>
  </si>
  <si>
    <t>脱水汚泥</t>
    <rPh sb="0" eb="2">
      <t>ダッスイ</t>
    </rPh>
    <rPh sb="2" eb="4">
      <t>オデイ</t>
    </rPh>
    <phoneticPr fontId="3"/>
  </si>
  <si>
    <r>
      <rPr>
        <sz val="9"/>
        <color theme="1"/>
        <rFont val="MS UI Gothic"/>
      </rPr>
      <t>実績は晴天時日平均流入水量</t>
    </r>
    <rPh sb="0" eb="2">
      <t>ジッセキ</t>
    </rPh>
    <phoneticPr fontId="17"/>
  </si>
  <si>
    <t>発生量
遠心計</t>
    <rPh sb="0" eb="2">
      <t>ハッセイ</t>
    </rPh>
    <rPh sb="2" eb="3">
      <t>リョウ</t>
    </rPh>
    <rPh sb="4" eb="6">
      <t>エンシン</t>
    </rPh>
    <rPh sb="6" eb="7">
      <t>ケイ</t>
    </rPh>
    <phoneticPr fontId="3"/>
  </si>
  <si>
    <t>発生量
BP計</t>
    <rPh sb="0" eb="2">
      <t>ハッセイ</t>
    </rPh>
    <rPh sb="2" eb="3">
      <t>リョウ</t>
    </rPh>
    <rPh sb="6" eb="7">
      <t>ケイ</t>
    </rPh>
    <phoneticPr fontId="3"/>
  </si>
  <si>
    <t>発生量
その他計</t>
    <rPh sb="0" eb="2">
      <t>ハッセイ</t>
    </rPh>
    <rPh sb="2" eb="3">
      <t>リョウ</t>
    </rPh>
    <rPh sb="6" eb="7">
      <t>タ</t>
    </rPh>
    <rPh sb="7" eb="8">
      <t>ケイ</t>
    </rPh>
    <phoneticPr fontId="3"/>
  </si>
  <si>
    <t>発生量
合計</t>
    <rPh sb="0" eb="2">
      <t>ハッセイ</t>
    </rPh>
    <rPh sb="2" eb="3">
      <t>リョウ</t>
    </rPh>
    <rPh sb="4" eb="5">
      <t>ゴウ</t>
    </rPh>
    <rPh sb="5" eb="6">
      <t>ケイ</t>
    </rPh>
    <phoneticPr fontId="3"/>
  </si>
  <si>
    <t>含水率
遠心</t>
    <rPh sb="0" eb="2">
      <t>ガンスイ</t>
    </rPh>
    <rPh sb="2" eb="3">
      <t>リツ</t>
    </rPh>
    <rPh sb="4" eb="6">
      <t>エンシン</t>
    </rPh>
    <phoneticPr fontId="3"/>
  </si>
  <si>
    <t>沈砂
搬出量</t>
    <rPh sb="0" eb="2">
      <t>チンサ</t>
    </rPh>
    <rPh sb="3" eb="5">
      <t>ハンシュツ</t>
    </rPh>
    <rPh sb="5" eb="6">
      <t>リョウ</t>
    </rPh>
    <phoneticPr fontId="3"/>
  </si>
  <si>
    <t>回収率
遠心</t>
    <rPh sb="0" eb="2">
      <t>カイシュウ</t>
    </rPh>
    <rPh sb="2" eb="3">
      <t>リツ</t>
    </rPh>
    <rPh sb="4" eb="6">
      <t>エンシン</t>
    </rPh>
    <phoneticPr fontId="3"/>
  </si>
  <si>
    <t>最大</t>
    <rPh sb="0" eb="2">
      <t>サイダイ</t>
    </rPh>
    <phoneticPr fontId="17"/>
  </si>
  <si>
    <t>回収率
その他</t>
    <rPh sb="0" eb="2">
      <t>カイシュウ</t>
    </rPh>
    <rPh sb="2" eb="3">
      <t>リツ</t>
    </rPh>
    <rPh sb="6" eb="7">
      <t>タ</t>
    </rPh>
    <phoneticPr fontId="3"/>
  </si>
  <si>
    <t>液体次亜
注入率</t>
    <rPh sb="0" eb="2">
      <t>エキタイ</t>
    </rPh>
    <rPh sb="7" eb="8">
      <t>リツ</t>
    </rPh>
    <phoneticPr fontId="3"/>
  </si>
  <si>
    <t>回収率
全体</t>
    <rPh sb="0" eb="2">
      <t>カイシュウ</t>
    </rPh>
    <rPh sb="2" eb="3">
      <t>リツ</t>
    </rPh>
    <rPh sb="4" eb="6">
      <t>ゼンタイ</t>
    </rPh>
    <phoneticPr fontId="3"/>
  </si>
  <si>
    <t>有機分
遠心</t>
    <rPh sb="0" eb="2">
      <t>ユウキ</t>
    </rPh>
    <rPh sb="2" eb="3">
      <t>ブン</t>
    </rPh>
    <rPh sb="4" eb="6">
      <t>エンシン</t>
    </rPh>
    <phoneticPr fontId="3"/>
  </si>
  <si>
    <t>有機分
BP</t>
    <rPh sb="0" eb="2">
      <t>ユウキ</t>
    </rPh>
    <rPh sb="2" eb="3">
      <t>ブン</t>
    </rPh>
    <phoneticPr fontId="3"/>
  </si>
  <si>
    <r>
      <rPr>
        <sz val="9"/>
        <color auto="1"/>
        <rFont val="MS UI Gothic"/>
      </rPr>
      <t>現有数</t>
    </r>
    <rPh sb="0" eb="2">
      <t>ゲンユウ</t>
    </rPh>
    <rPh sb="2" eb="3">
      <t>スウ</t>
    </rPh>
    <phoneticPr fontId="17"/>
  </si>
  <si>
    <t>有機分
その他</t>
    <rPh sb="0" eb="2">
      <t>ユウキ</t>
    </rPh>
    <rPh sb="2" eb="3">
      <t>ブン</t>
    </rPh>
    <rPh sb="6" eb="7">
      <t>タ</t>
    </rPh>
    <phoneticPr fontId="3"/>
  </si>
  <si>
    <t>遠心計</t>
    <rPh sb="0" eb="2">
      <t>エンシン</t>
    </rPh>
    <rPh sb="2" eb="3">
      <t>ケイ</t>
    </rPh>
    <phoneticPr fontId="3"/>
  </si>
  <si>
    <t>その他計</t>
    <rPh sb="2" eb="3">
      <t>タ</t>
    </rPh>
    <rPh sb="3" eb="4">
      <t>ケイ</t>
    </rPh>
    <phoneticPr fontId="3"/>
  </si>
  <si>
    <t>投入汚泥
量</t>
    <rPh sb="0" eb="2">
      <t>トウニュウ</t>
    </rPh>
    <rPh sb="2" eb="4">
      <t>オデイ</t>
    </rPh>
    <rPh sb="5" eb="6">
      <t>リョウ</t>
    </rPh>
    <phoneticPr fontId="3"/>
  </si>
  <si>
    <t>投入汚泥
固形物量</t>
    <rPh sb="0" eb="2">
      <t>トウニュウ</t>
    </rPh>
    <rPh sb="2" eb="4">
      <t>オデイ</t>
    </rPh>
    <rPh sb="5" eb="8">
      <t>コケイブツ</t>
    </rPh>
    <rPh sb="8" eb="9">
      <t>リョウ</t>
    </rPh>
    <phoneticPr fontId="3"/>
  </si>
  <si>
    <t>ろ布速度</t>
    <rPh sb="1" eb="2">
      <t>フ</t>
    </rPh>
    <rPh sb="2" eb="4">
      <t>ソクド</t>
    </rPh>
    <phoneticPr fontId="3"/>
  </si>
  <si>
    <t>放流ポンプ</t>
    <rPh sb="0" eb="2">
      <t>ホウリュウ</t>
    </rPh>
    <phoneticPr fontId="3"/>
  </si>
  <si>
    <t>[m/min]</t>
  </si>
  <si>
    <r>
      <t>NO</t>
    </r>
    <r>
      <rPr>
        <vertAlign val="subscript"/>
        <sz val="8"/>
        <color auto="1"/>
        <rFont val="MS UI Gothic"/>
      </rPr>
      <t>3</t>
    </r>
    <r>
      <rPr>
        <sz val="8"/>
        <color auto="1"/>
        <rFont val="MS UI Gothic"/>
      </rPr>
      <t>-N</t>
    </r>
  </si>
  <si>
    <t>水質</t>
    <rPh sb="0" eb="2">
      <t>スイシツ</t>
    </rPh>
    <phoneticPr fontId="17"/>
  </si>
  <si>
    <t>ろ過速度</t>
    <rPh sb="1" eb="2">
      <t>カ</t>
    </rPh>
    <rPh sb="2" eb="4">
      <t>ソクド</t>
    </rPh>
    <phoneticPr fontId="3"/>
  </si>
  <si>
    <r>
      <rPr>
        <sz val="9"/>
        <color auto="1"/>
        <rFont val="MS UI Gothic"/>
      </rPr>
      <t>現有能力等</t>
    </r>
    <rPh sb="0" eb="2">
      <t>ゲンユウ</t>
    </rPh>
    <rPh sb="2" eb="4">
      <t>ノウリョク</t>
    </rPh>
    <rPh sb="4" eb="5">
      <t>トウ</t>
    </rPh>
    <phoneticPr fontId="17"/>
  </si>
  <si>
    <t>[kg/m/h]</t>
  </si>
  <si>
    <t>ポンプ場</t>
    <rPh sb="3" eb="4">
      <t>ジョウ</t>
    </rPh>
    <phoneticPr fontId="3"/>
  </si>
  <si>
    <t>処理場電力量等</t>
    <rPh sb="0" eb="3">
      <t>ショリジョウ</t>
    </rPh>
    <rPh sb="3" eb="5">
      <t>デンリョク</t>
    </rPh>
    <rPh sb="5" eb="6">
      <t>リョウ</t>
    </rPh>
    <rPh sb="6" eb="7">
      <t>トウ</t>
    </rPh>
    <phoneticPr fontId="3"/>
  </si>
  <si>
    <r>
      <rPr>
        <sz val="8"/>
        <color theme="1"/>
        <rFont val="MS UI Gothic"/>
      </rPr>
      <t>月</t>
    </r>
    <rPh sb="0" eb="1">
      <t>ツキ</t>
    </rPh>
    <phoneticPr fontId="17"/>
  </si>
  <si>
    <t>処理場</t>
    <rPh sb="0" eb="3">
      <t>ショリジョウ</t>
    </rPh>
    <phoneticPr fontId="3"/>
  </si>
  <si>
    <t>引抜量</t>
    <rPh sb="0" eb="2">
      <t>ヒキヌキ</t>
    </rPh>
    <rPh sb="2" eb="3">
      <t>リョウ</t>
    </rPh>
    <phoneticPr fontId="3"/>
  </si>
  <si>
    <t>項目</t>
  </si>
  <si>
    <t>余剰汚泥</t>
    <rPh sb="0" eb="2">
      <t>ヨジョウ</t>
    </rPh>
    <rPh sb="2" eb="4">
      <t>オデイ</t>
    </rPh>
    <phoneticPr fontId="3"/>
  </si>
  <si>
    <t>濃縮汚泥（重力式）</t>
    <rPh sb="0" eb="2">
      <t>ノウシュク</t>
    </rPh>
    <rPh sb="2" eb="4">
      <t>オデイ</t>
    </rPh>
    <rPh sb="5" eb="7">
      <t>ジュウリョク</t>
    </rPh>
    <rPh sb="7" eb="8">
      <t>シキ</t>
    </rPh>
    <phoneticPr fontId="3"/>
  </si>
  <si>
    <r>
      <rPr>
        <sz val="9"/>
        <color theme="1"/>
        <rFont val="MS UI Gothic"/>
      </rPr>
      <t>脱水設備台数</t>
    </r>
    <rPh sb="0" eb="2">
      <t>ダッスイ</t>
    </rPh>
    <rPh sb="2" eb="4">
      <t>セツビ</t>
    </rPh>
    <rPh sb="4" eb="6">
      <t>ダイスウ</t>
    </rPh>
    <phoneticPr fontId="17"/>
  </si>
  <si>
    <t>濃縮汚泥（重力式以外）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3"/>
  </si>
  <si>
    <t>項目</t>
    <rPh sb="0" eb="2">
      <t>コウモク</t>
    </rPh>
    <phoneticPr fontId="17"/>
  </si>
  <si>
    <t>濃縮設備</t>
    <rPh sb="0" eb="2">
      <t>ノウシュク</t>
    </rPh>
    <rPh sb="2" eb="4">
      <t>セツビ</t>
    </rPh>
    <phoneticPr fontId="3"/>
  </si>
  <si>
    <t>大腸菌数</t>
  </si>
  <si>
    <t>汚泥等
搬出量</t>
    <rPh sb="0" eb="2">
      <t>オデイ</t>
    </rPh>
    <rPh sb="2" eb="3">
      <t>トウ</t>
    </rPh>
    <rPh sb="4" eb="6">
      <t>ハンシュツ</t>
    </rPh>
    <rPh sb="6" eb="7">
      <t>リョウ</t>
    </rPh>
    <phoneticPr fontId="3"/>
  </si>
  <si>
    <t>汚泥処理
電力量</t>
    <rPh sb="0" eb="2">
      <t>オデイ</t>
    </rPh>
    <rPh sb="2" eb="4">
      <t>ショリ</t>
    </rPh>
    <rPh sb="5" eb="8">
      <t>デンリョクリョウ</t>
    </rPh>
    <phoneticPr fontId="3"/>
  </si>
  <si>
    <t>受電
電力量</t>
    <rPh sb="0" eb="2">
      <t>ジュデン</t>
    </rPh>
    <rPh sb="3" eb="5">
      <t>デンリョク</t>
    </rPh>
    <rPh sb="5" eb="6">
      <t>リョウ</t>
    </rPh>
    <phoneticPr fontId="3"/>
  </si>
  <si>
    <t>最大需要
電力</t>
    <rPh sb="0" eb="2">
      <t>サイダイ</t>
    </rPh>
    <rPh sb="2" eb="4">
      <t>ジュヨウ</t>
    </rPh>
    <rPh sb="5" eb="7">
      <t>デンリョク</t>
    </rPh>
    <phoneticPr fontId="3"/>
  </si>
  <si>
    <t>[kW]</t>
  </si>
  <si>
    <r>
      <rPr>
        <sz val="9"/>
        <color auto="1"/>
        <rFont val="MS UI Gothic"/>
      </rPr>
      <t>水処理[m</t>
    </r>
    <r>
      <rPr>
        <vertAlign val="superscript"/>
        <sz val="9"/>
        <color auto="1"/>
        <rFont val="MS UI Gothic"/>
      </rPr>
      <t>3</t>
    </r>
    <r>
      <rPr>
        <sz val="9"/>
        <color auto="1"/>
        <rFont val="MS UI Gothic"/>
      </rPr>
      <t>/d]</t>
    </r>
    <rPh sb="0" eb="1">
      <t>ミズ</t>
    </rPh>
    <rPh sb="1" eb="3">
      <t>ショリ</t>
    </rPh>
    <phoneticPr fontId="17"/>
  </si>
  <si>
    <t>水処理
電力量</t>
    <rPh sb="0" eb="1">
      <t>ミズ</t>
    </rPh>
    <rPh sb="1" eb="3">
      <t>ショリ</t>
    </rPh>
    <rPh sb="4" eb="6">
      <t>デンリョク</t>
    </rPh>
    <rPh sb="6" eb="7">
      <t>リョウ</t>
    </rPh>
    <phoneticPr fontId="3"/>
  </si>
  <si>
    <r>
      <rPr>
        <sz val="9"/>
        <color auto="1"/>
        <rFont val="MS UI Gothic"/>
      </rPr>
      <t>月内使用数</t>
    </r>
    <rPh sb="0" eb="2">
      <t>ゲツナイ</t>
    </rPh>
    <rPh sb="2" eb="4">
      <t>シヨウ</t>
    </rPh>
    <rPh sb="4" eb="5">
      <t>スウ</t>
    </rPh>
    <phoneticPr fontId="17"/>
  </si>
  <si>
    <t>自家発電
電力量</t>
    <rPh sb="0" eb="2">
      <t>ジカ</t>
    </rPh>
    <rPh sb="2" eb="4">
      <t>ハツデン</t>
    </rPh>
    <rPh sb="5" eb="7">
      <t>デンリョク</t>
    </rPh>
    <rPh sb="7" eb="8">
      <t>リョウ</t>
    </rPh>
    <phoneticPr fontId="3"/>
  </si>
  <si>
    <r>
      <rPr>
        <sz val="9"/>
        <color auto="1"/>
        <rFont val="MS UI Gothic"/>
      </rPr>
      <t>反応タンク数</t>
    </r>
    <rPh sb="0" eb="2">
      <t>ハンノウ</t>
    </rPh>
    <rPh sb="5" eb="6">
      <t>スウ</t>
    </rPh>
    <phoneticPr fontId="17"/>
  </si>
  <si>
    <t>撹拌機
電力量</t>
    <rPh sb="0" eb="3">
      <t>カクハンキ</t>
    </rPh>
    <rPh sb="4" eb="7">
      <t>デンリョクリョウ</t>
    </rPh>
    <phoneticPr fontId="3"/>
  </si>
  <si>
    <t>ポンプ場電力量</t>
    <rPh sb="3" eb="4">
      <t>ジョウ</t>
    </rPh>
    <rPh sb="4" eb="6">
      <t>デンリョク</t>
    </rPh>
    <rPh sb="6" eb="7">
      <t>リョウ</t>
    </rPh>
    <phoneticPr fontId="3"/>
  </si>
  <si>
    <t>幹線流量</t>
    <rPh sb="0" eb="2">
      <t>カンセン</t>
    </rPh>
    <rPh sb="2" eb="4">
      <t>リュウリョウ</t>
    </rPh>
    <phoneticPr fontId="3"/>
  </si>
  <si>
    <r>
      <t>放流水[m</t>
    </r>
    <r>
      <rPr>
        <vertAlign val="superscript"/>
        <sz val="9"/>
        <color auto="1"/>
        <rFont val="MS UI Gothic"/>
      </rPr>
      <t>3</t>
    </r>
    <r>
      <rPr>
        <sz val="9"/>
        <color auto="1"/>
        <rFont val="MS UI Gothic"/>
      </rPr>
      <t>]</t>
    </r>
    <rPh sb="0" eb="3">
      <t>ホウリュウスイ</t>
    </rPh>
    <phoneticPr fontId="17"/>
  </si>
  <si>
    <t>主ポンプ</t>
    <rPh sb="0" eb="1">
      <t>シュ</t>
    </rPh>
    <phoneticPr fontId="3"/>
  </si>
  <si>
    <t>沈砂池</t>
    <rPh sb="0" eb="3">
      <t>チンサチ</t>
    </rPh>
    <phoneticPr fontId="3"/>
  </si>
  <si>
    <t>月合計</t>
    <rPh sb="0" eb="1">
      <t>ツキ</t>
    </rPh>
    <rPh sb="1" eb="3">
      <t>ゴウケイ</t>
    </rPh>
    <phoneticPr fontId="3"/>
  </si>
  <si>
    <r>
      <rPr>
        <b/>
        <sz val="9"/>
        <color theme="1"/>
        <rFont val="MS UI Gothic"/>
      </rPr>
      <t>備考</t>
    </r>
    <rPh sb="0" eb="1">
      <t>ソナエ</t>
    </rPh>
    <rPh sb="1" eb="2">
      <t>コウ</t>
    </rPh>
    <phoneticPr fontId="17"/>
  </si>
  <si>
    <t>年度累計</t>
    <rPh sb="0" eb="2">
      <t>ネンド</t>
    </rPh>
    <rPh sb="2" eb="4">
      <t>ルイケイ</t>
    </rPh>
    <phoneticPr fontId="3"/>
  </si>
  <si>
    <t>送風機</t>
    <rPh sb="0" eb="3">
      <t>ソウフウキ</t>
    </rPh>
    <phoneticPr fontId="3"/>
  </si>
  <si>
    <t>高分子
使用量</t>
    <rPh sb="0" eb="3">
      <t>コウブンシ</t>
    </rPh>
    <rPh sb="4" eb="6">
      <t>シヨウ</t>
    </rPh>
    <rPh sb="6" eb="7">
      <t>リョウ</t>
    </rPh>
    <phoneticPr fontId="3"/>
  </si>
  <si>
    <t>消化槽</t>
    <rPh sb="0" eb="2">
      <t>ショウカ</t>
    </rPh>
    <rPh sb="2" eb="3">
      <t>ソウ</t>
    </rPh>
    <phoneticPr fontId="3"/>
  </si>
  <si>
    <t>脱水設備</t>
    <rPh sb="0" eb="2">
      <t>ダッスイ</t>
    </rPh>
    <rPh sb="2" eb="4">
      <t>セツビ</t>
    </rPh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</si>
  <si>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</si>
  <si>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BOD/
MLSS
負荷
[kgBOD/
kgSS/d]</t>
    <rPh sb="10" eb="12">
      <t>フカ</t>
    </rPh>
    <phoneticPr fontId="3"/>
  </si>
  <si>
    <t>月</t>
    <rPh sb="0" eb="1">
      <t>ツキ</t>
    </rPh>
    <phoneticPr fontId="3"/>
  </si>
  <si>
    <t>その</t>
  </si>
  <si>
    <r>
      <rPr>
        <sz val="9"/>
        <color auto="1"/>
        <rFont val="MS UI Gothic"/>
      </rPr>
      <t>反応タンク</t>
    </r>
    <rPh sb="0" eb="2">
      <t>ハンノウ</t>
    </rPh>
    <phoneticPr fontId="17"/>
  </si>
  <si>
    <t>濃縮汚泥(重力式以外)</t>
    <rPh sb="0" eb="2">
      <t>ノウシュク</t>
    </rPh>
    <rPh sb="2" eb="4">
      <t>オデイ</t>
    </rPh>
    <rPh sb="5" eb="7">
      <t>ジュウリョク</t>
    </rPh>
    <rPh sb="7" eb="8">
      <t>シキ</t>
    </rPh>
    <rPh sb="8" eb="10">
      <t>イガイ</t>
    </rPh>
    <phoneticPr fontId="3"/>
  </si>
  <si>
    <t>濃縮汚泥(重力式)</t>
    <rPh sb="0" eb="2">
      <t>ノウシュク</t>
    </rPh>
    <rPh sb="2" eb="4">
      <t>オデイ</t>
    </rPh>
    <rPh sb="5" eb="7">
      <t>ジュウリョク</t>
    </rPh>
    <rPh sb="7" eb="8">
      <t>シキ</t>
    </rPh>
    <phoneticPr fontId="3"/>
  </si>
  <si>
    <t>しさ
搬出量</t>
    <rPh sb="3" eb="5">
      <t>ハンシュツ</t>
    </rPh>
    <rPh sb="5" eb="6">
      <t>リョウ</t>
    </rPh>
    <phoneticPr fontId="3"/>
  </si>
  <si>
    <t>汚泥
搬出量</t>
    <rPh sb="0" eb="2">
      <t>オデイ</t>
    </rPh>
    <rPh sb="3" eb="5">
      <t>ハンシュツ</t>
    </rPh>
    <rPh sb="5" eb="6">
      <t>リョウ</t>
    </rPh>
    <phoneticPr fontId="3"/>
  </si>
  <si>
    <r>
      <rPr>
        <sz val="9"/>
        <color theme="1"/>
        <rFont val="MS UI Gothic"/>
      </rPr>
      <t>実績</t>
    </r>
    <rPh sb="0" eb="2">
      <t>ジッセキ</t>
    </rPh>
    <phoneticPr fontId="17"/>
  </si>
  <si>
    <r>
      <rPr>
        <sz val="8"/>
        <color rgb="FF000000"/>
        <rFont val="MS UI Gothic"/>
      </rPr>
      <t>年</t>
    </r>
    <rPh sb="0" eb="1">
      <t>ネン</t>
    </rPh>
    <phoneticPr fontId="17"/>
  </si>
  <si>
    <r>
      <rPr>
        <sz val="7"/>
        <color theme="1"/>
        <rFont val="MS UI Gothic"/>
      </rPr>
      <t>有効桁数</t>
    </r>
    <rPh sb="0" eb="2">
      <t>ユウコウ</t>
    </rPh>
    <rPh sb="2" eb="4">
      <t>ケタスウ</t>
    </rPh>
    <phoneticPr fontId="17"/>
  </si>
  <si>
    <r>
      <rPr>
        <sz val="7"/>
        <color theme="1"/>
        <rFont val="MS UI Gothic"/>
      </rPr>
      <t>小数部桁数</t>
    </r>
    <rPh sb="0" eb="2">
      <t>ショウスウ</t>
    </rPh>
    <rPh sb="2" eb="3">
      <t>ブ</t>
    </rPh>
    <rPh sb="3" eb="5">
      <t>ケタスウ</t>
    </rPh>
    <phoneticPr fontId="17"/>
  </si>
  <si>
    <r>
      <rPr>
        <b/>
        <sz val="9"/>
        <color theme="1"/>
        <rFont val="MS UI Gothic"/>
      </rPr>
      <t>水処理関係</t>
    </r>
    <rPh sb="0" eb="1">
      <t>ミズ</t>
    </rPh>
    <rPh sb="1" eb="3">
      <t>ショリ</t>
    </rPh>
    <rPh sb="3" eb="5">
      <t>カンケイ</t>
    </rPh>
    <phoneticPr fontId="17"/>
  </si>
  <si>
    <t>水量</t>
    <rPh sb="0" eb="2">
      <t>スイリョウ</t>
    </rPh>
    <phoneticPr fontId="17"/>
  </si>
  <si>
    <t>晴天日数</t>
    <rPh sb="0" eb="2">
      <t>セイテン</t>
    </rPh>
    <rPh sb="2" eb="4">
      <t>ニッスウ</t>
    </rPh>
    <phoneticPr fontId="3"/>
  </si>
  <si>
    <r>
      <rPr>
        <b/>
        <sz val="9"/>
        <color auto="1"/>
        <rFont val="MS UI Gothic"/>
      </rPr>
      <t>水処理関係</t>
    </r>
    <rPh sb="0" eb="1">
      <t>ミズ</t>
    </rPh>
    <rPh sb="1" eb="3">
      <t>ショリ</t>
    </rPh>
    <rPh sb="3" eb="5">
      <t>カンケイ</t>
    </rPh>
    <phoneticPr fontId="17"/>
  </si>
  <si>
    <t>日平均</t>
    <rPh sb="0" eb="1">
      <t>ニチ</t>
    </rPh>
    <rPh sb="1" eb="3">
      <t>ヘイキン</t>
    </rPh>
    <phoneticPr fontId="17"/>
  </si>
  <si>
    <r>
      <t>流入水(晴天時)[m</t>
    </r>
    <r>
      <rPr>
        <vertAlign val="superscript"/>
        <sz val="9"/>
        <color auto="1"/>
        <rFont val="MS UI Gothic"/>
      </rPr>
      <t>3</t>
    </r>
    <r>
      <rPr>
        <sz val="9"/>
        <color auto="1"/>
        <rFont val="MS UI Gothic"/>
      </rPr>
      <t>]</t>
    </r>
    <rPh sb="0" eb="2">
      <t>リュウニュウ</t>
    </rPh>
    <rPh sb="2" eb="3">
      <t>スイ</t>
    </rPh>
    <rPh sb="4" eb="6">
      <t>セイテン</t>
    </rPh>
    <rPh sb="6" eb="7">
      <t>ジ</t>
    </rPh>
    <phoneticPr fontId="17"/>
  </si>
  <si>
    <t>平均</t>
    <rPh sb="0" eb="2">
      <t>ヘイキン</t>
    </rPh>
    <phoneticPr fontId="17"/>
  </si>
  <si>
    <t>最小</t>
    <rPh sb="0" eb="2">
      <t>サイショウ</t>
    </rPh>
    <phoneticPr fontId="17"/>
  </si>
  <si>
    <t>流入水</t>
    <rPh sb="0" eb="2">
      <t>リュウニュウ</t>
    </rPh>
    <rPh sb="2" eb="3">
      <t>スイ</t>
    </rPh>
    <phoneticPr fontId="3"/>
  </si>
  <si>
    <t>放流水(塩素混和池出口)</t>
    <rPh sb="0" eb="3">
      <t>ホウリュウスイ</t>
    </rPh>
    <rPh sb="4" eb="6">
      <t>エンソ</t>
    </rPh>
    <rPh sb="6" eb="8">
      <t>コンワ</t>
    </rPh>
    <rPh sb="8" eb="9">
      <t>チ</t>
    </rPh>
    <rPh sb="9" eb="11">
      <t>デグチ</t>
    </rPh>
    <phoneticPr fontId="3"/>
  </si>
  <si>
    <t>放流水
(放流口)</t>
    <rPh sb="5" eb="7">
      <t>ホウリュウ</t>
    </rPh>
    <phoneticPr fontId="3"/>
  </si>
  <si>
    <r>
      <rPr>
        <b/>
        <sz val="9"/>
        <color theme="1"/>
        <rFont val="MS UI Gothic"/>
      </rPr>
      <t>汚泥処理関係</t>
    </r>
    <rPh sb="0" eb="2">
      <t>オデイ</t>
    </rPh>
    <rPh sb="2" eb="4">
      <t>ショリ</t>
    </rPh>
    <rPh sb="4" eb="6">
      <t>カンケイ</t>
    </rPh>
    <phoneticPr fontId="17"/>
  </si>
  <si>
    <t>汚泥等搬出状況</t>
    <rPh sb="0" eb="2">
      <t>オデイ</t>
    </rPh>
    <rPh sb="2" eb="3">
      <t>トウ</t>
    </rPh>
    <rPh sb="3" eb="5">
      <t>ハンシュツ</t>
    </rPh>
    <rPh sb="5" eb="7">
      <t>ジョウキョウ</t>
    </rPh>
    <phoneticPr fontId="17"/>
  </si>
  <si>
    <r>
      <rPr>
        <sz val="9"/>
        <color indexed="8"/>
        <rFont val="MS UI Gothic"/>
      </rPr>
      <t>－</t>
    </r>
  </si>
  <si>
    <r>
      <rPr>
        <b/>
        <sz val="9"/>
        <color auto="1"/>
        <rFont val="MS UI Gothic"/>
      </rPr>
      <t>汚泥処理関係</t>
    </r>
    <rPh sb="0" eb="2">
      <t>オデイ</t>
    </rPh>
    <rPh sb="2" eb="4">
      <t>ショリ</t>
    </rPh>
    <rPh sb="4" eb="6">
      <t>カンケイ</t>
    </rPh>
    <phoneticPr fontId="17"/>
  </si>
  <si>
    <t>月量</t>
    <rPh sb="0" eb="1">
      <t>ゲツ</t>
    </rPh>
    <rPh sb="1" eb="2">
      <t>リョウ</t>
    </rPh>
    <phoneticPr fontId="17"/>
  </si>
  <si>
    <t>年度累計</t>
    <rPh sb="0" eb="2">
      <t>ネンド</t>
    </rPh>
    <rPh sb="2" eb="4">
      <t>ルイケイ</t>
    </rPh>
    <phoneticPr fontId="17"/>
  </si>
  <si>
    <r>
      <rPr>
        <sz val="9"/>
        <color auto="1"/>
        <rFont val="MS UI Gothic"/>
      </rPr>
      <t>項目</t>
    </r>
    <rPh sb="0" eb="2">
      <t>コウモク</t>
    </rPh>
    <phoneticPr fontId="17"/>
  </si>
  <si>
    <t>注入率
BP</t>
    <rPh sb="0" eb="2">
      <t>チュウニュウ</t>
    </rPh>
    <rPh sb="2" eb="3">
      <t>リツ</t>
    </rPh>
    <phoneticPr fontId="3"/>
  </si>
  <si>
    <t>[CFU/mL]</t>
  </si>
  <si>
    <r>
      <rPr>
        <sz val="9"/>
        <color auto="1"/>
        <rFont val="MS UI Gothic"/>
      </rPr>
      <t>月量</t>
    </r>
    <rPh sb="0" eb="1">
      <t>ゲツ</t>
    </rPh>
    <rPh sb="1" eb="2">
      <t>リョウ</t>
    </rPh>
    <phoneticPr fontId="17"/>
  </si>
  <si>
    <r>
      <rPr>
        <sz val="9"/>
        <color auto="1"/>
        <rFont val="MS UI Gothic"/>
      </rPr>
      <t>年度累計</t>
    </r>
    <rPh sb="0" eb="2">
      <t>ネンド</t>
    </rPh>
    <rPh sb="2" eb="4">
      <t>ルイケイ</t>
    </rPh>
    <phoneticPr fontId="17"/>
  </si>
  <si>
    <r>
      <rPr>
        <b/>
        <sz val="9"/>
        <color auto="1"/>
        <rFont val="MS UI Gothic"/>
      </rPr>
      <t>備考</t>
    </r>
    <rPh sb="0" eb="1">
      <t>ソナエ</t>
    </rPh>
    <rPh sb="1" eb="2">
      <t>コウ</t>
    </rPh>
    <phoneticPr fontId="17"/>
  </si>
  <si>
    <t>沈砂搬出量[t]</t>
    <rPh sb="2" eb="4">
      <t>ハンシュツ</t>
    </rPh>
    <phoneticPr fontId="3"/>
  </si>
  <si>
    <r>
      <rPr>
        <b/>
        <sz val="9"/>
        <color auto="1"/>
        <rFont val="MS UI Gothic"/>
      </rPr>
      <t>池等使用状況</t>
    </r>
    <rPh sb="0" eb="1">
      <t>イケ</t>
    </rPh>
    <rPh sb="1" eb="2">
      <t>トウ</t>
    </rPh>
    <rPh sb="4" eb="6">
      <t>ジョウキョウ</t>
    </rPh>
    <phoneticPr fontId="17"/>
  </si>
  <si>
    <r>
      <rPr>
        <sz val="9"/>
        <color theme="1"/>
        <rFont val="MS UI Gothic"/>
      </rPr>
      <t>項目</t>
    </r>
    <rPh sb="0" eb="2">
      <t>コウモク</t>
    </rPh>
    <phoneticPr fontId="17"/>
  </si>
  <si>
    <r>
      <rPr>
        <sz val="9"/>
        <color auto="1"/>
        <rFont val="MS UI Gothic"/>
      </rPr>
      <t>脱水設備台数</t>
    </r>
    <rPh sb="0" eb="2">
      <t>ダッスイ</t>
    </rPh>
    <rPh sb="2" eb="4">
      <t>セツビ</t>
    </rPh>
    <rPh sb="4" eb="6">
      <t>ダイスウ</t>
    </rPh>
    <phoneticPr fontId="17"/>
  </si>
  <si>
    <r>
      <rPr>
        <sz val="9"/>
        <color theme="1"/>
        <rFont val="MS UI Gothic"/>
      </rPr>
      <t>平均使用容量[m</t>
    </r>
    <r>
      <rPr>
        <vertAlign val="superscript"/>
        <sz val="9"/>
        <color theme="1"/>
        <rFont val="MS UI Gothic"/>
      </rPr>
      <t>3</t>
    </r>
    <r>
      <rPr>
        <sz val="9"/>
        <color theme="1"/>
        <rFont val="MS UI Gothic"/>
      </rPr>
      <t>]</t>
    </r>
    <rPh sb="0" eb="2">
      <t>ヘイキン</t>
    </rPh>
    <rPh sb="2" eb="4">
      <t>シヨウ</t>
    </rPh>
    <rPh sb="4" eb="6">
      <t>ヨウリョウ</t>
    </rPh>
    <phoneticPr fontId="17"/>
  </si>
  <si>
    <r>
      <rPr>
        <sz val="9"/>
        <color theme="1"/>
        <rFont val="MS UI Gothic"/>
      </rPr>
      <t>月内使用数</t>
    </r>
    <rPh sb="0" eb="2">
      <t>ゲツナイ</t>
    </rPh>
    <rPh sb="2" eb="4">
      <t>シヨウ</t>
    </rPh>
    <rPh sb="4" eb="5">
      <t>スウ</t>
    </rPh>
    <phoneticPr fontId="17"/>
  </si>
  <si>
    <r>
      <rPr>
        <sz val="9"/>
        <color auto="1"/>
        <rFont val="MS UI Gothic"/>
      </rPr>
      <t>平均使用容量[m</t>
    </r>
    <r>
      <rPr>
        <vertAlign val="superscript"/>
        <sz val="9"/>
        <color auto="1"/>
        <rFont val="MS UI Gothic"/>
      </rPr>
      <t>3</t>
    </r>
    <r>
      <rPr>
        <sz val="9"/>
        <color auto="1"/>
        <rFont val="MS UI Gothic"/>
      </rPr>
      <t>]</t>
    </r>
    <rPh sb="0" eb="2">
      <t>ヘイキン</t>
    </rPh>
    <rPh sb="2" eb="4">
      <t>シヨウ</t>
    </rPh>
    <rPh sb="4" eb="6">
      <t>ヨウリョウ</t>
    </rPh>
    <phoneticPr fontId="17"/>
  </si>
  <si>
    <r>
      <rPr>
        <sz val="9"/>
        <color theme="1"/>
        <rFont val="MS UI Gothic"/>
      </rPr>
      <t>反応タンク</t>
    </r>
    <rPh sb="0" eb="2">
      <t>ハンノウ</t>
    </rPh>
    <phoneticPr fontId="17"/>
  </si>
  <si>
    <r>
      <rPr>
        <sz val="9"/>
        <color theme="1"/>
        <rFont val="MS UI Gothic"/>
      </rPr>
      <t>最終沈殿池</t>
    </r>
    <rPh sb="0" eb="5">
      <t>サイシュウチンデンチ</t>
    </rPh>
    <phoneticPr fontId="17"/>
  </si>
  <si>
    <r>
      <rPr>
        <sz val="9"/>
        <color auto="1"/>
        <rFont val="MS UI Gothic"/>
      </rPr>
      <t>最終沈殿池</t>
    </r>
    <rPh sb="0" eb="5">
      <t>サイシュウチンデンチ</t>
    </rPh>
    <phoneticPr fontId="17"/>
  </si>
  <si>
    <r>
      <rPr>
        <sz val="9"/>
        <color theme="1"/>
        <rFont val="MS UI Gothic"/>
      </rPr>
      <t>塩素混和池</t>
    </r>
    <rPh sb="0" eb="2">
      <t>エンソ</t>
    </rPh>
    <rPh sb="2" eb="4">
      <t>コンワ</t>
    </rPh>
    <rPh sb="4" eb="5">
      <t>イケ</t>
    </rPh>
    <phoneticPr fontId="17"/>
  </si>
  <si>
    <r>
      <rPr>
        <sz val="9"/>
        <color auto="1"/>
        <rFont val="MS UI Gothic"/>
      </rPr>
      <t>塩素混和池</t>
    </r>
    <rPh sb="0" eb="2">
      <t>エンソ</t>
    </rPh>
    <rPh sb="2" eb="4">
      <t>コンワ</t>
    </rPh>
    <rPh sb="4" eb="5">
      <t>イケ</t>
    </rPh>
    <phoneticPr fontId="17"/>
  </si>
  <si>
    <r>
      <rPr>
        <sz val="9"/>
        <color auto="1"/>
        <rFont val="MS UI Gothic"/>
      </rPr>
      <t>消化槽</t>
    </r>
    <rPh sb="0" eb="2">
      <t>ショウカ</t>
    </rPh>
    <rPh sb="2" eb="3">
      <t>ソウ</t>
    </rPh>
    <phoneticPr fontId="17"/>
  </si>
  <si>
    <r>
      <rPr>
        <sz val="9"/>
        <color theme="1"/>
        <rFont val="MS UI Gothic"/>
      </rPr>
      <t>現有能力等</t>
    </r>
    <rPh sb="0" eb="2">
      <t>ゲンユウ</t>
    </rPh>
    <rPh sb="2" eb="4">
      <t>ノウリョク</t>
    </rPh>
    <rPh sb="4" eb="5">
      <t>トウ</t>
    </rPh>
    <phoneticPr fontId="17"/>
  </si>
  <si>
    <t>汚泥等搬出量[t]</t>
    <rPh sb="0" eb="2">
      <t>オデイ</t>
    </rPh>
    <rPh sb="2" eb="3">
      <t>トウ</t>
    </rPh>
    <phoneticPr fontId="3"/>
  </si>
  <si>
    <t>しさ搬出量[t]</t>
    <rPh sb="2" eb="4">
      <t>ハンシュツ</t>
    </rPh>
    <phoneticPr fontId="3"/>
  </si>
  <si>
    <r>
      <rPr>
        <sz val="9"/>
        <color theme="1"/>
        <rFont val="MS UI Gothic"/>
      </rPr>
      <t>備考</t>
    </r>
    <rPh sb="0" eb="2">
      <t>ビコウ</t>
    </rPh>
    <phoneticPr fontId="17"/>
  </si>
  <si>
    <r>
      <rPr>
        <sz val="9"/>
        <color auto="1"/>
        <rFont val="MS UI Gothic"/>
      </rPr>
      <t>実績</t>
    </r>
    <rPh sb="0" eb="2">
      <t>ジッセキ</t>
    </rPh>
    <phoneticPr fontId="17"/>
  </si>
  <si>
    <t>他薬品1
注入率</t>
    <rPh sb="0" eb="1">
      <t>タ</t>
    </rPh>
    <rPh sb="1" eb="3">
      <t>ヤクヒン</t>
    </rPh>
    <rPh sb="5" eb="7">
      <t>チュウニュウ</t>
    </rPh>
    <rPh sb="7" eb="8">
      <t>リツ</t>
    </rPh>
    <phoneticPr fontId="3"/>
  </si>
  <si>
    <r>
      <rPr>
        <sz val="9"/>
        <color auto="1"/>
        <rFont val="MS UI Gothic"/>
      </rPr>
      <t>稼働率[%]</t>
    </r>
    <rPh sb="0" eb="2">
      <t>カドウ</t>
    </rPh>
    <rPh sb="2" eb="3">
      <t>リツ</t>
    </rPh>
    <phoneticPr fontId="17"/>
  </si>
  <si>
    <r>
      <rPr>
        <sz val="9"/>
        <color auto="1"/>
        <rFont val="MS UI Gothic"/>
      </rPr>
      <t>備考</t>
    </r>
    <rPh sb="0" eb="2">
      <t>ビコウ</t>
    </rPh>
    <phoneticPr fontId="17"/>
  </si>
  <si>
    <r>
      <rPr>
        <sz val="9"/>
        <color theme="1"/>
        <rFont val="MS UI Gothic"/>
      </rPr>
      <t>反応タンク数</t>
    </r>
    <rPh sb="0" eb="2">
      <t>ハンノウ</t>
    </rPh>
    <rPh sb="5" eb="6">
      <t>スウ</t>
    </rPh>
    <phoneticPr fontId="17"/>
  </si>
  <si>
    <r>
      <rPr>
        <sz val="9"/>
        <color theme="1"/>
        <rFont val="MS UI Gothic"/>
      </rPr>
      <t>水処理[m</t>
    </r>
    <r>
      <rPr>
        <vertAlign val="superscript"/>
        <sz val="9"/>
        <color theme="1"/>
        <rFont val="MS UI Gothic"/>
      </rPr>
      <t>3</t>
    </r>
    <r>
      <rPr>
        <sz val="9"/>
        <color theme="1"/>
        <rFont val="MS UI Gothic"/>
      </rPr>
      <t>/d]</t>
    </r>
    <rPh sb="0" eb="1">
      <t>ミズ</t>
    </rPh>
    <rPh sb="1" eb="3">
      <t>ショリ</t>
    </rPh>
    <phoneticPr fontId="17"/>
  </si>
  <si>
    <r>
      <rPr>
        <sz val="9"/>
        <color auto="1"/>
        <rFont val="MS UI Gothic"/>
      </rPr>
      <t>実績は晴天時日平均流入水量</t>
    </r>
    <rPh sb="0" eb="2">
      <t>ジッセキ</t>
    </rPh>
    <phoneticPr fontId="17"/>
  </si>
  <si>
    <r>
      <rPr>
        <sz val="9"/>
        <color theme="1"/>
        <rFont val="MS UI Gothic"/>
      </rPr>
      <t>汚泥脱水処理量[m</t>
    </r>
    <r>
      <rPr>
        <vertAlign val="superscript"/>
        <sz val="9"/>
        <color theme="1"/>
        <rFont val="MS UI Gothic"/>
      </rPr>
      <t>3</t>
    </r>
    <r>
      <rPr>
        <sz val="9"/>
        <color theme="1"/>
        <rFont val="MS UI Gothic"/>
      </rPr>
      <t>]</t>
    </r>
    <rPh sb="0" eb="2">
      <t>オデイ</t>
    </rPh>
    <rPh sb="2" eb="4">
      <t>ダッスイ</t>
    </rPh>
    <rPh sb="4" eb="6">
      <t>ショリ</t>
    </rPh>
    <rPh sb="6" eb="7">
      <t>リョウ</t>
    </rPh>
    <phoneticPr fontId="17"/>
  </si>
  <si>
    <r>
      <rPr>
        <sz val="9"/>
        <color auto="1"/>
        <rFont val="MS UI Gothic"/>
      </rPr>
      <t>－</t>
    </r>
  </si>
  <si>
    <r>
      <rPr>
        <sz val="9"/>
        <color theme="1"/>
        <rFont val="MS UI Gothic"/>
      </rPr>
      <t>同平日1日当り処理量[m</t>
    </r>
    <r>
      <rPr>
        <vertAlign val="superscript"/>
        <sz val="9"/>
        <color theme="1"/>
        <rFont val="MS UI Gothic"/>
      </rPr>
      <t>3</t>
    </r>
    <r>
      <rPr>
        <sz val="9"/>
        <color theme="1"/>
        <rFont val="MS UI Gothic"/>
      </rPr>
      <t>/d]</t>
    </r>
    <rPh sb="0" eb="1">
      <t>ドウ</t>
    </rPh>
    <rPh sb="1" eb="3">
      <t>ヘイジツ</t>
    </rPh>
    <rPh sb="4" eb="5">
      <t>ニチ</t>
    </rPh>
    <rPh sb="5" eb="6">
      <t>アタ</t>
    </rPh>
    <rPh sb="7" eb="9">
      <t>ショリ</t>
    </rPh>
    <rPh sb="9" eb="10">
      <t>リョウ</t>
    </rPh>
    <phoneticPr fontId="17"/>
  </si>
  <si>
    <r>
      <rPr>
        <sz val="9"/>
        <color auto="1"/>
        <rFont val="MS UI Gothic"/>
      </rPr>
      <t>同平日1日当り処理量[m</t>
    </r>
    <r>
      <rPr>
        <vertAlign val="superscript"/>
        <sz val="9"/>
        <color auto="1"/>
        <rFont val="MS UI Gothic"/>
      </rPr>
      <t>3</t>
    </r>
    <r>
      <rPr>
        <sz val="9"/>
        <color auto="1"/>
        <rFont val="MS UI Gothic"/>
      </rPr>
      <t>/d]</t>
    </r>
    <rPh sb="0" eb="1">
      <t>ドウ</t>
    </rPh>
    <rPh sb="1" eb="3">
      <t>ヘイジツ</t>
    </rPh>
    <rPh sb="4" eb="5">
      <t>ニチ</t>
    </rPh>
    <rPh sb="5" eb="6">
      <t>アタ</t>
    </rPh>
    <rPh sb="7" eb="9">
      <t>ショリ</t>
    </rPh>
    <rPh sb="9" eb="10">
      <t>リョウ</t>
    </rPh>
    <phoneticPr fontId="17"/>
  </si>
  <si>
    <r>
      <rPr>
        <sz val="9"/>
        <color theme="1"/>
        <rFont val="MS UI Gothic"/>
      </rPr>
      <t>脱水設備合計運転時間[h]</t>
    </r>
    <rPh sb="0" eb="2">
      <t>ダッスイ</t>
    </rPh>
    <rPh sb="2" eb="4">
      <t>セツビ</t>
    </rPh>
    <rPh sb="4" eb="6">
      <t>ゴウケイ</t>
    </rPh>
    <rPh sb="6" eb="8">
      <t>ウンテン</t>
    </rPh>
    <rPh sb="8" eb="10">
      <t>ジカン</t>
    </rPh>
    <phoneticPr fontId="17"/>
  </si>
  <si>
    <t>他薬品2</t>
    <rPh sb="0" eb="1">
      <t>タ</t>
    </rPh>
    <rPh sb="1" eb="3">
      <t>ヤクヒン</t>
    </rPh>
    <phoneticPr fontId="3"/>
  </si>
  <si>
    <r>
      <rPr>
        <sz val="9"/>
        <color auto="1"/>
        <rFont val="MS UI Gothic"/>
      </rPr>
      <t>脱水設備合計運転時間[h]</t>
    </r>
    <rPh sb="0" eb="2">
      <t>ダッスイ</t>
    </rPh>
    <rPh sb="2" eb="4">
      <t>セツビ</t>
    </rPh>
    <rPh sb="4" eb="6">
      <t>ゴウケイ</t>
    </rPh>
    <rPh sb="6" eb="8">
      <t>ウンテン</t>
    </rPh>
    <rPh sb="8" eb="10">
      <t>ジカン</t>
    </rPh>
    <phoneticPr fontId="17"/>
  </si>
  <si>
    <r>
      <rPr>
        <sz val="9"/>
        <color theme="1"/>
        <rFont val="MS UI Gothic"/>
      </rPr>
      <t>同平日1日当り運転時間[h/d]</t>
    </r>
    <rPh sb="0" eb="1">
      <t>ドウ</t>
    </rPh>
    <rPh sb="1" eb="3">
      <t>ヘイジツ</t>
    </rPh>
    <rPh sb="3" eb="5">
      <t>イチニチ</t>
    </rPh>
    <rPh sb="5" eb="6">
      <t>アタ</t>
    </rPh>
    <rPh sb="7" eb="9">
      <t>ウンテン</t>
    </rPh>
    <rPh sb="9" eb="11">
      <t>ジカン</t>
    </rPh>
    <phoneticPr fontId="17"/>
  </si>
  <si>
    <r>
      <rPr>
        <sz val="9"/>
        <color theme="1"/>
        <rFont val="MS UI Gothic"/>
      </rPr>
      <t>設計運転時間[h/d]</t>
    </r>
    <rPh sb="0" eb="2">
      <t>セッケイ</t>
    </rPh>
    <rPh sb="2" eb="4">
      <t>ウンテン</t>
    </rPh>
    <rPh sb="4" eb="6">
      <t>ジカン</t>
    </rPh>
    <phoneticPr fontId="17"/>
  </si>
  <si>
    <t>汚泥搬出量[t]</t>
    <rPh sb="2" eb="4">
      <t>ハンシュツ</t>
    </rPh>
    <phoneticPr fontId="3"/>
  </si>
  <si>
    <t>注入量</t>
    <rPh sb="0" eb="2">
      <t>チュウニュウ</t>
    </rPh>
    <rPh sb="2" eb="3">
      <t>リョウ</t>
    </rPh>
    <phoneticPr fontId="3"/>
  </si>
  <si>
    <t>使用量</t>
    <rPh sb="0" eb="2">
      <t>シヨウ</t>
    </rPh>
    <rPh sb="2" eb="3">
      <t>リョウ</t>
    </rPh>
    <phoneticPr fontId="3"/>
  </si>
  <si>
    <t>高分子凝集剤(汚泥濃縮)</t>
    <rPh sb="0" eb="3">
      <t>コウブンシ</t>
    </rPh>
    <rPh sb="3" eb="5">
      <t>ギョウシュウ</t>
    </rPh>
    <rPh sb="5" eb="6">
      <t>ザイ</t>
    </rPh>
    <rPh sb="7" eb="9">
      <t>オデイ</t>
    </rPh>
    <rPh sb="9" eb="11">
      <t>ノウシュク</t>
    </rPh>
    <phoneticPr fontId="3"/>
  </si>
  <si>
    <t>起泡助剤(汚泥濃縮)</t>
    <rPh sb="0" eb="2">
      <t>キホウ</t>
    </rPh>
    <rPh sb="2" eb="4">
      <t>ジョザイ</t>
    </rPh>
    <rPh sb="5" eb="7">
      <t>オデイ</t>
    </rPh>
    <rPh sb="7" eb="9">
      <t>ノウシュク</t>
    </rPh>
    <phoneticPr fontId="3"/>
  </si>
  <si>
    <t>高分子凝集剤(濃縮設備)</t>
    <rPh sb="0" eb="3">
      <t>コウブンシ</t>
    </rPh>
    <rPh sb="3" eb="5">
      <t>ギョウシュウ</t>
    </rPh>
    <rPh sb="5" eb="6">
      <t>ザイ</t>
    </rPh>
    <rPh sb="7" eb="9">
      <t>ノウシュク</t>
    </rPh>
    <rPh sb="9" eb="11">
      <t>セツビ</t>
    </rPh>
    <phoneticPr fontId="3"/>
  </si>
  <si>
    <t>起泡助剤(濃縮設備)</t>
    <rPh sb="0" eb="2">
      <t>キホウ</t>
    </rPh>
    <rPh sb="2" eb="4">
      <t>ジョザイ</t>
    </rPh>
    <rPh sb="5" eb="7">
      <t>ノウシュク</t>
    </rPh>
    <rPh sb="7" eb="9">
      <t>セツビ</t>
    </rPh>
    <phoneticPr fontId="3"/>
  </si>
  <si>
    <t>注入率
遠心</t>
    <rPh sb="0" eb="2">
      <t>チュウニュウ</t>
    </rPh>
    <rPh sb="2" eb="3">
      <t>リツ</t>
    </rPh>
    <rPh sb="4" eb="6">
      <t>エンシン</t>
    </rPh>
    <phoneticPr fontId="3"/>
  </si>
  <si>
    <t>注入率
その他</t>
    <rPh sb="0" eb="2">
      <t>チュウニュウ</t>
    </rPh>
    <rPh sb="2" eb="3">
      <t>リツ</t>
    </rPh>
    <rPh sb="6" eb="7">
      <t>タ</t>
    </rPh>
    <phoneticPr fontId="3"/>
  </si>
  <si>
    <t>注入率
全体</t>
    <rPh sb="0" eb="2">
      <t>チュウニュウ</t>
    </rPh>
    <rPh sb="2" eb="3">
      <t>リツ</t>
    </rPh>
    <rPh sb="4" eb="6">
      <t>ゼンタイ</t>
    </rPh>
    <phoneticPr fontId="3"/>
  </si>
  <si>
    <t>高分子凝集剤(脱水設備)</t>
    <rPh sb="0" eb="3">
      <t>コウブンシ</t>
    </rPh>
    <rPh sb="3" eb="5">
      <t>ギョウシュウ</t>
    </rPh>
    <rPh sb="5" eb="6">
      <t>ザイ</t>
    </rPh>
    <rPh sb="7" eb="9">
      <t>ダッスイ</t>
    </rPh>
    <rPh sb="9" eb="11">
      <t>セツビ</t>
    </rPh>
    <phoneticPr fontId="3"/>
  </si>
  <si>
    <t>液体次亜
注入量</t>
    <rPh sb="0" eb="2">
      <t>エキタイ</t>
    </rPh>
    <phoneticPr fontId="3"/>
  </si>
  <si>
    <t>固形次亜
投入量</t>
    <rPh sb="0" eb="2">
      <t>コケイ</t>
    </rPh>
    <rPh sb="2" eb="4">
      <t>ジア</t>
    </rPh>
    <rPh sb="5" eb="7">
      <t>トウニュウ</t>
    </rPh>
    <rPh sb="7" eb="8">
      <t>リョウ</t>
    </rPh>
    <phoneticPr fontId="3"/>
  </si>
  <si>
    <t>他薬品1</t>
    <rPh sb="0" eb="1">
      <t>タ</t>
    </rPh>
    <rPh sb="1" eb="3">
      <t>ヤクヒン</t>
    </rPh>
    <phoneticPr fontId="3"/>
  </si>
  <si>
    <t>高分子
注入率</t>
    <rPh sb="0" eb="3">
      <t>コウブンシ</t>
    </rPh>
    <rPh sb="4" eb="6">
      <t>チュウニュウ</t>
    </rPh>
    <rPh sb="6" eb="7">
      <t>リツ</t>
    </rPh>
    <phoneticPr fontId="3"/>
  </si>
  <si>
    <t>他薬品1
使用量</t>
    <rPh sb="0" eb="1">
      <t>タ</t>
    </rPh>
    <rPh sb="1" eb="3">
      <t>ヤクヒン</t>
    </rPh>
    <rPh sb="5" eb="7">
      <t>シヨウ</t>
    </rPh>
    <rPh sb="7" eb="8">
      <t>リョウ</t>
    </rPh>
    <phoneticPr fontId="3"/>
  </si>
  <si>
    <t>他薬品2
使用量</t>
    <rPh sb="0" eb="1">
      <t>タ</t>
    </rPh>
    <rPh sb="1" eb="3">
      <t>ヤクヒン</t>
    </rPh>
    <rPh sb="5" eb="7">
      <t>シヨウ</t>
    </rPh>
    <rPh sb="7" eb="8">
      <t>リョウ</t>
    </rPh>
    <phoneticPr fontId="3"/>
  </si>
  <si>
    <t>高分子
注入量</t>
    <rPh sb="0" eb="3">
      <t>コウブンシ</t>
    </rPh>
    <rPh sb="4" eb="6">
      <t>チュウニュウ</t>
    </rPh>
    <rPh sb="6" eb="7">
      <t>リョウ</t>
    </rPh>
    <phoneticPr fontId="3"/>
  </si>
  <si>
    <t>大腸菌数[CFU/mL]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</si>
</sst>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9">
    <numFmt numFmtId="176" formatCode="0_);[Red]\(0\)"/>
    <numFmt numFmtId="177" formatCode="#,##0.0"/>
    <numFmt numFmtId="178" formatCode="#,##0.0;[Red]\-#,##0.0"/>
    <numFmt numFmtId="179" formatCode="#,##0_ "/>
    <numFmt numFmtId="180" formatCode="0.0"/>
    <numFmt numFmtId="181" formatCode="aaa"/>
    <numFmt numFmtId="182" formatCode="yyyy&quot;年&quot;m&quot;月分&quot;"/>
    <numFmt numFmtId="183" formatCode="#,##0.0_);[Red]\(#,##0.0\)"/>
    <numFmt numFmtId="184" formatCode="0.0_);[Red]\(0.0\)"/>
  </numFmts>
  <fonts count="18">
    <font>
      <sz val="11"/>
      <color theme="1"/>
      <name val="ＭＳ Ｐゴシック"/>
      <family val="3"/>
      <scheme val="minor"/>
    </font>
    <font>
      <sz val="11"/>
      <color theme="1"/>
      <name val="メイリオ"/>
      <family val="2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9"/>
      <color theme="1"/>
      <name val="MS UI Gothic"/>
      <family val="3"/>
    </font>
    <font>
      <b/>
      <sz val="12"/>
      <color auto="1"/>
      <name val="MS UI Gothic"/>
      <family val="3"/>
    </font>
    <font>
      <b/>
      <sz val="9"/>
      <color theme="1"/>
      <name val="MS UI Gothic"/>
      <family val="3"/>
    </font>
    <font>
      <b/>
      <sz val="9"/>
      <color auto="1"/>
      <name val="MS UI Gothic"/>
      <family val="3"/>
    </font>
    <font>
      <sz val="9"/>
      <color auto="1"/>
      <name val="MS UI Gothic"/>
      <family val="3"/>
    </font>
    <font>
      <sz val="9"/>
      <color indexed="8"/>
      <name val="MS UI Gothic"/>
      <family val="3"/>
    </font>
    <font>
      <sz val="10"/>
      <color auto="1"/>
      <name val="MS UI Gothic"/>
      <family val="3"/>
    </font>
    <font>
      <sz val="8"/>
      <color auto="1"/>
      <name val="MS UI Gothic"/>
      <family val="3"/>
    </font>
    <font>
      <sz val="7"/>
      <color theme="1"/>
      <name val="MS UI Gothic"/>
      <family val="3"/>
    </font>
    <font>
      <sz val="8"/>
      <color theme="1"/>
      <name val="MS UI Gothic"/>
      <family val="3"/>
    </font>
    <font>
      <sz val="9"/>
      <color rgb="FF0070C0"/>
      <name val="MS UI Gothic"/>
      <family val="3"/>
    </font>
    <font>
      <sz val="11"/>
      <color auto="1"/>
      <name val="ＭＳ Ｐゴシック"/>
      <family val="3"/>
      <scheme val="minor"/>
    </font>
    <font>
      <sz val="8"/>
      <color rgb="FF0070C0"/>
      <name val="MS UI Gothic"/>
      <family val="3"/>
    </font>
    <font>
      <sz val="11"/>
      <color theme="1"/>
      <name val="ＭＳ Ｐゴシック"/>
      <family val="3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6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76">
    <xf numFmtId="0" fontId="0" fillId="0" borderId="0" xfId="0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textRotation="255"/>
    </xf>
    <xf numFmtId="0" fontId="6" fillId="0" borderId="2" xfId="0" applyFont="1" applyFill="1" applyBorder="1" applyAlignment="1" applyProtection="1">
      <alignment horizontal="center" vertical="center" textRotation="255"/>
    </xf>
    <xf numFmtId="0" fontId="6" fillId="0" borderId="3" xfId="0" applyFont="1" applyFill="1" applyBorder="1" applyAlignment="1" applyProtection="1">
      <alignment horizontal="center" vertical="center" textRotation="255"/>
    </xf>
    <xf numFmtId="0" fontId="6" fillId="0" borderId="4" xfId="0" applyFont="1" applyFill="1" applyBorder="1" applyAlignment="1" applyProtection="1">
      <alignment horizontal="center" vertical="center" textRotation="255"/>
    </xf>
    <xf numFmtId="0" fontId="6" fillId="0" borderId="5" xfId="0" applyFont="1" applyFill="1" applyBorder="1" applyAlignment="1" applyProtection="1">
      <alignment horizontal="center" vertical="center" textRotation="255"/>
    </xf>
    <xf numFmtId="0" fontId="7" fillId="0" borderId="0" xfId="0" applyFont="1" applyFill="1" applyAlignment="1" applyProtection="1">
      <alignment vertical="center"/>
    </xf>
    <xf numFmtId="0" fontId="7" fillId="0" borderId="6" xfId="0" applyFont="1" applyFill="1" applyBorder="1" applyAlignme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0" fontId="8" fillId="0" borderId="8" xfId="0" applyFont="1" applyFill="1" applyBorder="1" applyAlignment="1" applyProtection="1">
      <alignment horizontal="left" vertical="center"/>
    </xf>
    <xf numFmtId="0" fontId="8" fillId="0" borderId="6" xfId="0" applyFont="1" applyFill="1" applyBorder="1" applyAlignment="1" applyProtection="1">
      <alignment horizontal="left" vertical="center"/>
    </xf>
    <xf numFmtId="0" fontId="8" fillId="0" borderId="6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 textRotation="255"/>
    </xf>
    <xf numFmtId="0" fontId="8" fillId="0" borderId="2" xfId="0" applyFont="1" applyFill="1" applyBorder="1" applyAlignment="1" applyProtection="1">
      <alignment horizontal="center" vertical="center" textRotation="255"/>
    </xf>
    <xf numFmtId="0" fontId="8" fillId="0" borderId="5" xfId="0" applyFont="1" applyFill="1" applyBorder="1" applyAlignment="1" applyProtection="1">
      <alignment horizontal="center" vertical="center" textRotation="255"/>
    </xf>
    <xf numFmtId="0" fontId="8" fillId="0" borderId="1" xfId="0" applyFont="1" applyFill="1" applyBorder="1" applyAlignment="1" applyProtection="1">
      <alignment horizontal="center" vertical="center" textRotation="255" wrapText="1"/>
    </xf>
    <xf numFmtId="0" fontId="8" fillId="0" borderId="2" xfId="0" applyFont="1" applyFill="1" applyBorder="1" applyAlignment="1" applyProtection="1">
      <alignment horizontal="center" vertical="center" textRotation="255" wrapText="1"/>
    </xf>
    <xf numFmtId="0" fontId="8" fillId="0" borderId="5" xfId="0" applyFont="1" applyFill="1" applyBorder="1" applyAlignment="1" applyProtection="1">
      <alignment horizontal="center" vertical="center" textRotation="255" wrapText="1"/>
    </xf>
    <xf numFmtId="176" fontId="8" fillId="0" borderId="9" xfId="0" applyNumberFormat="1" applyFont="1" applyFill="1" applyBorder="1" applyAlignment="1" applyProtection="1">
      <alignment horizontal="center" vertical="center" textRotation="255" wrapText="1" shrinkToFit="1"/>
    </xf>
    <xf numFmtId="176" fontId="8" fillId="0" borderId="10" xfId="0" applyNumberFormat="1" applyFont="1" applyFill="1" applyBorder="1" applyAlignment="1" applyProtection="1">
      <alignment horizontal="center" vertical="center" textRotation="255" shrinkToFit="1"/>
    </xf>
    <xf numFmtId="176" fontId="8" fillId="0" borderId="11" xfId="0" applyNumberFormat="1" applyFont="1" applyFill="1" applyBorder="1" applyAlignment="1" applyProtection="1">
      <alignment horizontal="center" vertical="center" textRotation="255" shrinkToFit="1"/>
    </xf>
    <xf numFmtId="0" fontId="7" fillId="0" borderId="12" xfId="0" applyFont="1" applyFill="1" applyBorder="1" applyAlignment="1" applyProtection="1">
      <alignment vertical="center"/>
    </xf>
    <xf numFmtId="0" fontId="8" fillId="0" borderId="13" xfId="0" applyFont="1" applyFill="1" applyBorder="1" applyAlignment="1" applyProtection="1">
      <alignment vertical="center"/>
    </xf>
    <xf numFmtId="0" fontId="6" fillId="0" borderId="12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horizontal="left" vertical="center"/>
    </xf>
    <xf numFmtId="0" fontId="4" fillId="0" borderId="6" xfId="0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vertical="center"/>
    </xf>
    <xf numFmtId="0" fontId="6" fillId="0" borderId="6" xfId="0" applyFont="1" applyFill="1" applyBorder="1" applyAlignment="1" applyProtection="1">
      <alignment vertical="center"/>
    </xf>
    <xf numFmtId="0" fontId="4" fillId="0" borderId="6" xfId="0" applyFont="1" applyFill="1" applyBorder="1" applyAlignment="1" applyProtection="1">
      <alignment horizontal="left" vertical="center" shrinkToFit="1"/>
    </xf>
    <xf numFmtId="0" fontId="4" fillId="0" borderId="10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vertical="center"/>
    </xf>
    <xf numFmtId="0" fontId="8" fillId="0" borderId="8" xfId="0" applyFont="1" applyFill="1" applyBorder="1" applyAlignment="1" applyProtection="1">
      <alignment horizontal="left" vertical="center" shrinkToFit="1"/>
    </xf>
    <xf numFmtId="0" fontId="8" fillId="0" borderId="17" xfId="0" applyFont="1" applyFill="1" applyBorder="1" applyAlignment="1" applyProtection="1">
      <alignment horizontal="left" vertical="center"/>
    </xf>
    <xf numFmtId="0" fontId="8" fillId="0" borderId="18" xfId="0" applyFont="1" applyFill="1" applyBorder="1" applyAlignment="1" applyProtection="1">
      <alignment vertical="center"/>
    </xf>
    <xf numFmtId="0" fontId="8" fillId="0" borderId="19" xfId="0" applyFont="1" applyFill="1" applyBorder="1" applyAlignment="1" applyProtection="1">
      <alignment vertical="center"/>
    </xf>
    <xf numFmtId="0" fontId="4" fillId="0" borderId="18" xfId="0" applyFont="1" applyFill="1" applyBorder="1" applyAlignment="1" applyProtection="1">
      <alignment horizontal="left" vertical="center"/>
    </xf>
    <xf numFmtId="0" fontId="4" fillId="0" borderId="16" xfId="0" applyFont="1" applyFill="1" applyBorder="1" applyAlignment="1" applyProtection="1">
      <alignment horizontal="left" vertical="center"/>
    </xf>
    <xf numFmtId="0" fontId="4" fillId="0" borderId="16" xfId="0" applyFont="1" applyFill="1" applyBorder="1" applyAlignment="1" applyProtection="1">
      <alignment vertical="center"/>
    </xf>
    <xf numFmtId="0" fontId="4" fillId="0" borderId="20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0" fontId="9" fillId="0" borderId="16" xfId="0" applyFont="1" applyFill="1" applyBorder="1" applyAlignment="1" applyProtection="1">
      <alignment vertical="center"/>
    </xf>
    <xf numFmtId="0" fontId="4" fillId="0" borderId="16" xfId="0" applyFont="1" applyFill="1" applyBorder="1" applyAlignment="1" applyProtection="1">
      <alignment horizontal="left" vertical="center" shrinkToFit="1"/>
    </xf>
    <xf numFmtId="0" fontId="9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38" fontId="8" fillId="0" borderId="8" xfId="4" applyFont="1" applyFill="1" applyBorder="1" applyAlignment="1" applyProtection="1">
      <alignment horizontal="right" vertical="center"/>
    </xf>
    <xf numFmtId="3" fontId="8" fillId="0" borderId="8" xfId="0" applyNumberFormat="1" applyFont="1" applyFill="1" applyBorder="1" applyAlignment="1" applyProtection="1">
      <alignment horizontal="right" vertical="center"/>
    </xf>
    <xf numFmtId="177" fontId="8" fillId="0" borderId="8" xfId="0" applyNumberFormat="1" applyFont="1" applyFill="1" applyBorder="1" applyAlignment="1" applyProtection="1">
      <alignment horizontal="right" vertical="center"/>
    </xf>
    <xf numFmtId="3" fontId="8" fillId="0" borderId="17" xfId="0" applyNumberFormat="1" applyFont="1" applyFill="1" applyBorder="1" applyAlignment="1" applyProtection="1">
      <alignment horizontal="right" vertical="center"/>
    </xf>
    <xf numFmtId="0" fontId="4" fillId="0" borderId="18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horizontal="center" vertical="center" shrinkToFit="1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vertical="center"/>
    </xf>
    <xf numFmtId="0" fontId="9" fillId="0" borderId="8" xfId="0" applyFont="1" applyFill="1" applyBorder="1" applyAlignment="1" applyProtection="1">
      <alignment horizontal="center" vertical="center"/>
    </xf>
    <xf numFmtId="178" fontId="9" fillId="0" borderId="8" xfId="4" applyNumberFormat="1" applyFont="1" applyFill="1" applyBorder="1" applyAlignment="1" applyProtection="1">
      <alignment horizontal="center" vertical="center"/>
    </xf>
    <xf numFmtId="0" fontId="8" fillId="0" borderId="8" xfId="0" applyNumberFormat="1" applyFont="1" applyFill="1" applyBorder="1" applyAlignment="1" applyProtection="1">
      <alignment horizontal="right" vertical="center"/>
    </xf>
    <xf numFmtId="0" fontId="8" fillId="0" borderId="1" xfId="0" applyNumberFormat="1" applyFont="1" applyFill="1" applyBorder="1" applyAlignment="1" applyProtection="1">
      <alignment horizontal="right" vertical="center"/>
    </xf>
    <xf numFmtId="0" fontId="8" fillId="0" borderId="17" xfId="0" applyNumberFormat="1" applyFont="1" applyFill="1" applyBorder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center" vertical="center"/>
    </xf>
    <xf numFmtId="178" fontId="8" fillId="0" borderId="8" xfId="4" applyNumberFormat="1" applyFont="1" applyFill="1" applyBorder="1" applyAlignment="1" applyProtection="1">
      <alignment horizontal="right" vertical="center"/>
    </xf>
    <xf numFmtId="0" fontId="8" fillId="0" borderId="9" xfId="0" applyNumberFormat="1" applyFont="1" applyFill="1" applyBorder="1" applyAlignment="1" applyProtection="1">
      <alignment vertical="center"/>
    </xf>
    <xf numFmtId="0" fontId="8" fillId="0" borderId="10" xfId="0" applyNumberFormat="1" applyFont="1" applyFill="1" applyBorder="1" applyAlignment="1" applyProtection="1">
      <alignment vertical="center"/>
    </xf>
    <xf numFmtId="0" fontId="8" fillId="0" borderId="11" xfId="0" applyNumberFormat="1" applyFont="1" applyFill="1" applyBorder="1" applyAlignment="1" applyProtection="1">
      <alignment horizontal="right" vertical="center"/>
    </xf>
    <xf numFmtId="179" fontId="4" fillId="0" borderId="0" xfId="0" applyNumberFormat="1" applyFont="1" applyFill="1" applyAlignment="1" applyProtection="1">
      <alignment vertical="center"/>
    </xf>
    <xf numFmtId="180" fontId="4" fillId="0" borderId="8" xfId="0" applyNumberFormat="1" applyFont="1" applyFill="1" applyBorder="1" applyAlignment="1" applyProtection="1">
      <alignment vertical="center"/>
    </xf>
    <xf numFmtId="0" fontId="8" fillId="0" borderId="2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0" fontId="8" fillId="0" borderId="23" xfId="0" applyNumberFormat="1" applyFont="1" applyFill="1" applyBorder="1" applyAlignment="1" applyProtection="1">
      <alignment horizontal="right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23" xfId="0" applyFont="1" applyFill="1" applyBorder="1" applyAlignment="1" applyProtection="1">
      <alignment horizontal="center" vertical="center"/>
    </xf>
    <xf numFmtId="180" fontId="4" fillId="0" borderId="6" xfId="0" applyNumberFormat="1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 shrinkToFit="1"/>
    </xf>
    <xf numFmtId="0" fontId="10" fillId="0" borderId="0" xfId="0" applyFont="1" applyFill="1" applyAlignment="1" applyProtection="1">
      <alignment horizontal="right" vertical="center"/>
    </xf>
    <xf numFmtId="0" fontId="7" fillId="0" borderId="16" xfId="0" applyFont="1" applyFill="1" applyBorder="1" applyAlignment="1" applyProtection="1">
      <alignment vertical="center"/>
    </xf>
    <xf numFmtId="0" fontId="7" fillId="0" borderId="24" xfId="0" applyFont="1" applyFill="1" applyBorder="1" applyAlignment="1" applyProtection="1">
      <alignment vertical="center"/>
    </xf>
    <xf numFmtId="0" fontId="8" fillId="0" borderId="24" xfId="0" applyNumberFormat="1" applyFont="1" applyFill="1" applyBorder="1" applyAlignment="1" applyProtection="1">
      <alignment horizontal="right" vertical="center"/>
    </xf>
    <xf numFmtId="0" fontId="8" fillId="0" borderId="25" xfId="0" applyNumberFormat="1" applyFont="1" applyFill="1" applyBorder="1" applyAlignment="1" applyProtection="1">
      <alignment horizontal="right" vertical="center"/>
    </xf>
    <xf numFmtId="0" fontId="8" fillId="0" borderId="26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vertical="center" textRotation="255"/>
    </xf>
    <xf numFmtId="0" fontId="8" fillId="0" borderId="24" xfId="0" applyFont="1" applyFill="1" applyBorder="1" applyAlignment="1" applyProtection="1">
      <alignment vertical="center" textRotation="255"/>
    </xf>
    <xf numFmtId="0" fontId="8" fillId="0" borderId="25" xfId="0" applyFont="1" applyFill="1" applyBorder="1" applyAlignment="1" applyProtection="1">
      <alignment vertical="center" textRotation="255"/>
    </xf>
    <xf numFmtId="0" fontId="4" fillId="0" borderId="26" xfId="0" applyFont="1" applyFill="1" applyBorder="1" applyAlignment="1" applyProtection="1">
      <alignment vertical="center"/>
    </xf>
    <xf numFmtId="0" fontId="4" fillId="0" borderId="24" xfId="0" applyFont="1" applyFill="1" applyBorder="1" applyAlignment="1" applyProtection="1">
      <alignment vertical="center"/>
    </xf>
    <xf numFmtId="0" fontId="4" fillId="2" borderId="8" xfId="0" applyNumberFormat="1" applyFont="1" applyFill="1" applyBorder="1" applyAlignment="1" applyProtection="1">
      <alignment vertical="center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</xf>
    <xf numFmtId="0" fontId="11" fillId="0" borderId="8" xfId="0" applyNumberFormat="1" applyFont="1" applyFill="1" applyBorder="1" applyAlignment="1" applyProtection="1">
      <alignment horizontal="center" vertical="center"/>
    </xf>
    <xf numFmtId="0" fontId="12" fillId="0" borderId="8" xfId="0" applyNumberFormat="1" applyFont="1" applyFill="1" applyBorder="1" applyAlignment="1" applyProtection="1">
      <alignment vertical="center" shrinkToFit="1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21" xfId="0" applyFont="1" applyFill="1" applyBorder="1" applyAlignment="1" applyProtection="1">
      <alignment horizontal="center" vertical="center"/>
    </xf>
    <xf numFmtId="0" fontId="11" fillId="0" borderId="8" xfId="0" applyNumberFormat="1" applyFont="1" applyFill="1" applyBorder="1" applyAlignment="1" applyProtection="1">
      <alignment horizontal="right" vertical="center"/>
    </xf>
    <xf numFmtId="0" fontId="4" fillId="2" borderId="27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vertical="center" shrinkToFit="1"/>
    </xf>
    <xf numFmtId="0" fontId="7" fillId="0" borderId="1" xfId="0" applyFont="1" applyFill="1" applyBorder="1" applyAlignment="1" applyProtection="1">
      <alignment horizontal="center" vertical="center" textRotation="255"/>
    </xf>
    <xf numFmtId="0" fontId="7" fillId="0" borderId="2" xfId="0" applyFont="1" applyFill="1" applyBorder="1" applyAlignment="1" applyProtection="1">
      <alignment horizontal="center" vertical="center" textRotation="255"/>
    </xf>
    <xf numFmtId="0" fontId="7" fillId="0" borderId="5" xfId="0" applyFont="1" applyFill="1" applyBorder="1" applyAlignment="1" applyProtection="1">
      <alignment horizontal="center" vertical="center" textRotation="255"/>
    </xf>
    <xf numFmtId="0" fontId="13" fillId="0" borderId="8" xfId="0" applyFont="1" applyFill="1" applyBorder="1" applyAlignment="1" applyProtection="1">
      <alignment horizontal="right" vertical="center"/>
    </xf>
    <xf numFmtId="176" fontId="8" fillId="0" borderId="14" xfId="0" applyNumberFormat="1" applyFont="1" applyFill="1" applyBorder="1" applyAlignment="1" applyProtection="1">
      <alignment horizontal="center" vertical="center" textRotation="255" shrinkToFit="1"/>
    </xf>
    <xf numFmtId="0" fontId="7" fillId="0" borderId="14" xfId="0" applyFont="1" applyFill="1" applyBorder="1" applyAlignment="1" applyProtection="1">
      <alignment vertical="center"/>
    </xf>
    <xf numFmtId="0" fontId="7" fillId="0" borderId="6" xfId="0" applyFont="1" applyFill="1" applyBorder="1" applyAlignment="1" applyProtection="1">
      <alignment horizontal="left" vertical="center"/>
    </xf>
    <xf numFmtId="0" fontId="8" fillId="0" borderId="6" xfId="0" applyFont="1" applyFill="1" applyBorder="1" applyAlignment="1" applyProtection="1">
      <alignment horizontal="left" vertical="center" shrinkToFit="1"/>
    </xf>
    <xf numFmtId="0" fontId="8" fillId="0" borderId="10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left" vertical="center"/>
    </xf>
    <xf numFmtId="0" fontId="8" fillId="0" borderId="16" xfId="0" applyFont="1" applyFill="1" applyBorder="1" applyAlignment="1" applyProtection="1">
      <alignment horizontal="left" vertical="center"/>
    </xf>
    <xf numFmtId="0" fontId="8" fillId="0" borderId="20" xfId="0" applyFont="1" applyFill="1" applyBorder="1" applyAlignment="1" applyProtection="1">
      <alignment vertical="center"/>
    </xf>
    <xf numFmtId="0" fontId="8" fillId="0" borderId="16" xfId="0" applyFont="1" applyFill="1" applyBorder="1" applyAlignment="1" applyProtection="1">
      <alignment horizontal="left" vertical="center" shrinkToFit="1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8" xfId="4" applyNumberFormat="1" applyFont="1" applyFill="1" applyBorder="1" applyAlignment="1" applyProtection="1">
      <alignment vertical="center"/>
    </xf>
    <xf numFmtId="0" fontId="14" fillId="0" borderId="8" xfId="4" applyNumberFormat="1" applyFont="1" applyFill="1" applyBorder="1" applyAlignment="1" applyProtection="1">
      <alignment vertical="center"/>
    </xf>
    <xf numFmtId="0" fontId="8" fillId="0" borderId="8" xfId="0" applyFont="1" applyFill="1" applyBorder="1" applyAlignment="1" applyProtection="1">
      <alignment horizontal="center" vertical="center" shrinkToFit="1"/>
    </xf>
    <xf numFmtId="0" fontId="15" fillId="0" borderId="0" xfId="0" applyFont="1">
      <alignment vertical="center"/>
    </xf>
    <xf numFmtId="0" fontId="8" fillId="0" borderId="16" xfId="4" applyNumberFormat="1" applyFont="1" applyFill="1" applyBorder="1" applyAlignment="1" applyProtection="1">
      <alignment horizontal="right" vertical="center"/>
    </xf>
    <xf numFmtId="0" fontId="8" fillId="0" borderId="6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vertical="center"/>
    </xf>
    <xf numFmtId="0" fontId="14" fillId="0" borderId="8" xfId="4" applyNumberFormat="1" applyFont="1" applyFill="1" applyBorder="1" applyAlignment="1" applyProtection="1">
      <alignment horizontal="right" vertical="center"/>
    </xf>
    <xf numFmtId="0" fontId="8" fillId="0" borderId="14" xfId="0" applyNumberFormat="1" applyFont="1" applyFill="1" applyBorder="1" applyAlignment="1" applyProtection="1">
      <alignment horizontal="right" vertical="center"/>
    </xf>
    <xf numFmtId="0" fontId="8" fillId="0" borderId="21" xfId="0" applyNumberFormat="1" applyFont="1" applyFill="1" applyBorder="1" applyAlignment="1" applyProtection="1">
      <alignment horizontal="right" vertical="center"/>
    </xf>
    <xf numFmtId="0" fontId="8" fillId="0" borderId="8" xfId="0" applyNumberFormat="1" applyFont="1" applyFill="1" applyBorder="1" applyAlignment="1" applyProtection="1">
      <alignment vertical="center" shrinkToFit="1"/>
    </xf>
    <xf numFmtId="180" fontId="8" fillId="0" borderId="8" xfId="0" applyNumberFormat="1" applyFont="1" applyFill="1" applyBorder="1" applyAlignment="1" applyProtection="1">
      <alignment vertical="center"/>
    </xf>
    <xf numFmtId="0" fontId="8" fillId="0" borderId="27" xfId="0" applyNumberFormat="1" applyFont="1" applyFill="1" applyBorder="1" applyAlignment="1" applyProtection="1">
      <alignment horizontal="right" vertical="center"/>
    </xf>
    <xf numFmtId="0" fontId="8" fillId="0" borderId="27" xfId="0" applyFont="1" applyFill="1" applyBorder="1" applyAlignment="1" applyProtection="1">
      <alignment vertical="center" textRotation="255"/>
    </xf>
    <xf numFmtId="0" fontId="8" fillId="0" borderId="24" xfId="0" applyFont="1" applyFill="1" applyBorder="1" applyAlignment="1" applyProtection="1">
      <alignment vertical="center"/>
    </xf>
    <xf numFmtId="0" fontId="8" fillId="3" borderId="8" xfId="0" applyNumberFormat="1" applyFont="1" applyFill="1" applyBorder="1" applyAlignment="1" applyProtection="1">
      <alignment vertical="center"/>
    </xf>
    <xf numFmtId="0" fontId="8" fillId="2" borderId="22" xfId="0" applyNumberFormat="1" applyFont="1" applyFill="1" applyBorder="1" applyAlignment="1" applyProtection="1">
      <alignment vertical="center"/>
    </xf>
    <xf numFmtId="0" fontId="8" fillId="0" borderId="24" xfId="0" applyFont="1" applyFill="1" applyBorder="1" applyAlignment="1" applyProtection="1">
      <alignment horizontal="center" vertical="center"/>
    </xf>
    <xf numFmtId="0" fontId="8" fillId="0" borderId="27" xfId="0" applyFont="1" applyFill="1" applyBorder="1" applyAlignment="1" applyProtection="1">
      <alignment horizontal="center" vertical="center"/>
    </xf>
    <xf numFmtId="0" fontId="13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/>
    </xf>
    <xf numFmtId="0" fontId="13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center" vertical="center" textRotation="255" wrapText="1"/>
    </xf>
    <xf numFmtId="0" fontId="11" fillId="0" borderId="2" xfId="0" applyNumberFormat="1" applyFont="1" applyFill="1" applyBorder="1" applyAlignment="1" applyProtection="1">
      <alignment horizontal="center" vertical="center" textRotation="255" wrapText="1"/>
    </xf>
    <xf numFmtId="0" fontId="13" fillId="0" borderId="5" xfId="0" applyNumberFormat="1" applyFont="1" applyFill="1" applyBorder="1" applyAlignment="1" applyProtection="1">
      <alignment vertical="center"/>
    </xf>
    <xf numFmtId="0" fontId="12" fillId="0" borderId="8" xfId="0" applyNumberFormat="1" applyFont="1" applyFill="1" applyBorder="1" applyAlignment="1" applyProtection="1">
      <alignment horizontal="center" vertical="center" shrinkToFit="1"/>
    </xf>
    <xf numFmtId="0" fontId="12" fillId="0" borderId="6" xfId="0" applyNumberFormat="1" applyFont="1" applyFill="1" applyBorder="1" applyAlignment="1" applyProtection="1">
      <alignment horizontal="center" vertical="center" shrinkToFit="1"/>
    </xf>
    <xf numFmtId="0" fontId="11" fillId="0" borderId="8" xfId="4" applyNumberFormat="1" applyFont="1" applyFill="1" applyBorder="1" applyAlignment="1" applyProtection="1">
      <alignment horizontal="center" vertical="center" shrinkToFit="1"/>
    </xf>
    <xf numFmtId="0" fontId="11" fillId="0" borderId="17" xfId="4" applyNumberFormat="1" applyFont="1" applyFill="1" applyBorder="1" applyAlignment="1" applyProtection="1">
      <alignment horizontal="center" vertical="center" shrinkToFit="1"/>
    </xf>
    <xf numFmtId="0" fontId="11" fillId="0" borderId="12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Fill="1" applyBorder="1" applyAlignment="1" applyProtection="1">
      <alignment horizontal="center" vertical="center"/>
    </xf>
    <xf numFmtId="0" fontId="11" fillId="0" borderId="7" xfId="0" applyNumberFormat="1" applyFont="1" applyFill="1" applyBorder="1" applyAlignment="1" applyProtection="1">
      <alignment vertical="center" shrinkToFit="1"/>
    </xf>
    <xf numFmtId="0" fontId="12" fillId="0" borderId="16" xfId="0" applyNumberFormat="1" applyFont="1" applyFill="1" applyBorder="1" applyAlignment="1" applyProtection="1">
      <alignment horizontal="center" vertical="center" shrinkToFit="1"/>
    </xf>
    <xf numFmtId="181" fontId="11" fillId="0" borderId="8" xfId="0" applyNumberFormat="1" applyFont="1" applyFill="1" applyBorder="1" applyAlignment="1" applyProtection="1">
      <alignment horizontal="center" vertical="center" shrinkToFit="1"/>
    </xf>
    <xf numFmtId="0" fontId="11" fillId="0" borderId="26" xfId="0" applyNumberFormat="1" applyFont="1" applyFill="1" applyBorder="1" applyAlignment="1" applyProtection="1">
      <alignment horizontal="center" vertical="center"/>
    </xf>
    <xf numFmtId="0" fontId="11" fillId="0" borderId="16" xfId="0" applyNumberFormat="1" applyFont="1" applyFill="1" applyBorder="1" applyAlignment="1" applyProtection="1">
      <alignment horizontal="center" vertical="center"/>
    </xf>
    <xf numFmtId="0" fontId="0" fillId="0" borderId="7" xfId="0" applyBorder="1" applyAlignment="1">
      <alignment vertical="center" shrinkToFit="1"/>
    </xf>
    <xf numFmtId="0" fontId="11" fillId="0" borderId="0" xfId="0" applyNumberFormat="1" applyFont="1" applyFill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/>
    </xf>
    <xf numFmtId="0" fontId="11" fillId="0" borderId="28" xfId="4" applyNumberFormat="1" applyFont="1" applyFill="1" applyBorder="1" applyAlignment="1" applyProtection="1">
      <alignment horizontal="center" vertical="center" shrinkToFit="1"/>
    </xf>
    <xf numFmtId="0" fontId="11" fillId="2" borderId="5" xfId="0" applyNumberFormat="1" applyFont="1" applyFill="1" applyBorder="1" applyAlignment="1" applyProtection="1">
      <alignment horizontal="center" vertical="center"/>
    </xf>
    <xf numFmtId="0" fontId="11" fillId="0" borderId="8" xfId="4" applyNumberFormat="1" applyFont="1" applyFill="1" applyBorder="1" applyAlignment="1" applyProtection="1">
      <alignment horizontal="right" vertical="center" shrinkToFit="1"/>
    </xf>
    <xf numFmtId="0" fontId="11" fillId="0" borderId="17" xfId="4" applyNumberFormat="1" applyFont="1" applyFill="1" applyBorder="1" applyAlignment="1" applyProtection="1">
      <alignment horizontal="right" vertical="center" shrinkToFit="1"/>
    </xf>
    <xf numFmtId="0" fontId="11" fillId="0" borderId="28" xfId="0" applyNumberFormat="1" applyFont="1" applyFill="1" applyBorder="1" applyAlignment="1" applyProtection="1">
      <alignment horizontal="center" vertical="center"/>
    </xf>
    <xf numFmtId="0" fontId="11" fillId="0" borderId="28" xfId="4" applyNumberFormat="1" applyFont="1" applyFill="1" applyBorder="1" applyAlignment="1" applyProtection="1">
      <alignment horizontal="right" vertical="center" shrinkToFit="1"/>
    </xf>
    <xf numFmtId="0" fontId="11" fillId="0" borderId="2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vertical="center" textRotation="255" wrapText="1"/>
    </xf>
    <xf numFmtId="0" fontId="13" fillId="0" borderId="15" xfId="0" applyNumberFormat="1" applyFont="1" applyFill="1" applyBorder="1" applyAlignment="1" applyProtection="1">
      <alignment horizontal="center" vertical="center"/>
    </xf>
    <xf numFmtId="0" fontId="13" fillId="0" borderId="16" xfId="0" applyNumberFormat="1" applyFont="1" applyFill="1" applyBorder="1" applyAlignment="1" applyProtection="1">
      <alignment horizontal="center" vertical="center"/>
    </xf>
    <xf numFmtId="0" fontId="11" fillId="0" borderId="15" xfId="0" applyNumberFormat="1" applyFont="1" applyFill="1" applyBorder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right" vertical="center"/>
    </xf>
    <xf numFmtId="0" fontId="11" fillId="0" borderId="10" xfId="0" applyNumberFormat="1" applyFont="1" applyFill="1" applyBorder="1" applyAlignment="1" applyProtection="1">
      <alignment horizontal="center" vertical="center"/>
    </xf>
    <xf numFmtId="0" fontId="11" fillId="0" borderId="8" xfId="0" applyNumberFormat="1" applyFont="1" applyFill="1" applyBorder="1" applyAlignment="1" applyProtection="1">
      <alignment horizontal="center" vertical="center" textRotation="255" wrapText="1"/>
    </xf>
    <xf numFmtId="0" fontId="16" fillId="0" borderId="8" xfId="4" applyNumberFormat="1" applyFont="1" applyFill="1" applyBorder="1" applyAlignment="1" applyProtection="1">
      <alignment horizontal="center" vertical="center" shrinkToFit="1"/>
    </xf>
    <xf numFmtId="0" fontId="16" fillId="0" borderId="8" xfId="4" applyNumberFormat="1" applyFont="1" applyFill="1" applyBorder="1" applyAlignment="1" applyProtection="1">
      <alignment horizontal="right" vertical="center" shrinkToFit="1"/>
    </xf>
    <xf numFmtId="0" fontId="11" fillId="0" borderId="8" xfId="4" applyNumberFormat="1" applyFont="1" applyFill="1" applyBorder="1" applyAlignment="1" applyProtection="1">
      <alignment vertical="center" shrinkToFit="1"/>
    </xf>
    <xf numFmtId="0" fontId="13" fillId="0" borderId="8" xfId="0" applyNumberFormat="1" applyFont="1" applyFill="1" applyBorder="1" applyAlignment="1" applyProtection="1">
      <alignment vertical="center"/>
    </xf>
    <xf numFmtId="0" fontId="16" fillId="4" borderId="8" xfId="4" applyNumberFormat="1" applyFont="1" applyFill="1" applyBorder="1" applyAlignment="1" applyProtection="1">
      <alignment horizontal="right" vertical="center" shrinkToFit="1"/>
    </xf>
    <xf numFmtId="176" fontId="13" fillId="0" borderId="0" xfId="0" applyNumberFormat="1" applyFont="1" applyFill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 textRotation="255"/>
    </xf>
    <xf numFmtId="0" fontId="11" fillId="0" borderId="2" xfId="0" applyFont="1" applyFill="1" applyBorder="1" applyAlignment="1" applyProtection="1">
      <alignment horizontal="center" vertical="center" textRotation="255"/>
    </xf>
    <xf numFmtId="38" fontId="11" fillId="0" borderId="8" xfId="4" applyFont="1" applyFill="1" applyBorder="1" applyAlignment="1" applyProtection="1">
      <alignment horizontal="center" vertical="center" shrinkToFit="1"/>
    </xf>
    <xf numFmtId="38" fontId="11" fillId="0" borderId="17" xfId="4" applyFont="1" applyFill="1" applyBorder="1" applyAlignment="1" applyProtection="1">
      <alignment horizontal="center" vertical="center" shrinkToFit="1"/>
    </xf>
    <xf numFmtId="0" fontId="13" fillId="0" borderId="0" xfId="0" applyFont="1" applyFill="1" applyAlignment="1" applyProtection="1">
      <alignment vertical="center" shrinkToFit="1"/>
    </xf>
    <xf numFmtId="0" fontId="0" fillId="0" borderId="0" xfId="0" applyAlignment="1">
      <alignment vertical="center" shrinkToFit="1"/>
    </xf>
    <xf numFmtId="0" fontId="13" fillId="2" borderId="8" xfId="0" applyFont="1" applyFill="1" applyBorder="1" applyAlignment="1" applyProtection="1">
      <alignment horizontal="center" vertical="center"/>
    </xf>
    <xf numFmtId="38" fontId="11" fillId="0" borderId="8" xfId="4" applyNumberFormat="1" applyFont="1" applyFill="1" applyBorder="1" applyAlignment="1" applyProtection="1">
      <alignment horizontal="right" vertical="center" shrinkToFit="1"/>
    </xf>
    <xf numFmtId="38" fontId="11" fillId="0" borderId="28" xfId="4" applyNumberFormat="1" applyFont="1" applyFill="1" applyBorder="1" applyAlignment="1" applyProtection="1">
      <alignment horizontal="right" vertical="center" shrinkToFit="1"/>
    </xf>
    <xf numFmtId="0" fontId="11" fillId="0" borderId="1" xfId="0" applyFont="1" applyFill="1" applyBorder="1" applyAlignment="1" applyProtection="1">
      <alignment vertical="center" textRotation="255"/>
    </xf>
    <xf numFmtId="182" fontId="11" fillId="0" borderId="21" xfId="0" applyNumberFormat="1" applyFont="1" applyFill="1" applyBorder="1" applyAlignment="1" applyProtection="1">
      <alignment vertical="center"/>
    </xf>
    <xf numFmtId="0" fontId="11" fillId="0" borderId="1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left" vertical="center"/>
    </xf>
    <xf numFmtId="0" fontId="11" fillId="0" borderId="5" xfId="0" applyNumberFormat="1" applyFont="1" applyFill="1" applyBorder="1" applyAlignment="1" applyProtection="1">
      <alignment horizontal="center" vertical="center" shrinkToFit="1"/>
    </xf>
    <xf numFmtId="0" fontId="11" fillId="0" borderId="8" xfId="4" applyNumberFormat="1" applyFont="1" applyFill="1" applyBorder="1" applyAlignment="1" applyProtection="1">
      <alignment horizontal="left" vertical="center" shrinkToFit="1"/>
    </xf>
    <xf numFmtId="0" fontId="11" fillId="0" borderId="4" xfId="4" applyNumberFormat="1" applyFont="1" applyFill="1" applyBorder="1" applyAlignment="1" applyProtection="1">
      <alignment horizontal="center" vertical="center" shrinkToFit="1"/>
    </xf>
    <xf numFmtId="38" fontId="11" fillId="0" borderId="5" xfId="0" applyNumberFormat="1" applyFont="1" applyFill="1" applyBorder="1" applyAlignment="1" applyProtection="1">
      <alignment horizontal="center" vertical="center"/>
    </xf>
    <xf numFmtId="38" fontId="16" fillId="0" borderId="8" xfId="4" applyNumberFormat="1" applyFont="1" applyFill="1" applyBorder="1" applyAlignment="1" applyProtection="1">
      <alignment horizontal="right" vertical="center" shrinkToFit="1"/>
    </xf>
    <xf numFmtId="38" fontId="11" fillId="0" borderId="5" xfId="0" applyNumberFormat="1" applyFont="1" applyFill="1" applyBorder="1" applyAlignment="1" applyProtection="1">
      <alignment horizontal="center" vertical="center" shrinkToFit="1"/>
    </xf>
    <xf numFmtId="0" fontId="13" fillId="0" borderId="0" xfId="0" applyFont="1" applyFill="1" applyAlignment="1" applyProtection="1">
      <alignment horizontal="center" vertical="center"/>
    </xf>
    <xf numFmtId="0" fontId="11" fillId="0" borderId="17" xfId="4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11" fillId="0" borderId="1" xfId="4" applyNumberFormat="1" applyFont="1" applyFill="1" applyBorder="1" applyAlignment="1" applyProtection="1">
      <alignment horizontal="right" vertical="center" shrinkToFit="1"/>
    </xf>
    <xf numFmtId="0" fontId="13" fillId="0" borderId="10" xfId="0" applyNumberFormat="1" applyFont="1" applyFill="1" applyBorder="1" applyAlignment="1" applyProtection="1">
      <alignment vertical="center"/>
    </xf>
    <xf numFmtId="0" fontId="13" fillId="0" borderId="24" xfId="0" applyNumberFormat="1" applyFont="1" applyFill="1" applyBorder="1" applyAlignment="1" applyProtection="1">
      <alignment vertical="center"/>
    </xf>
    <xf numFmtId="0" fontId="11" fillId="0" borderId="24" xfId="0" applyNumberFormat="1" applyFont="1" applyFill="1" applyBorder="1" applyAlignment="1" applyProtection="1">
      <alignment horizontal="center" vertical="center"/>
    </xf>
    <xf numFmtId="0" fontId="11" fillId="0" borderId="10" xfId="0" applyNumberFormat="1" applyFont="1" applyFill="1" applyBorder="1" applyAlignment="1" applyProtection="1">
      <alignment horizontal="center" vertical="center" shrinkToFit="1"/>
    </xf>
    <xf numFmtId="0" fontId="11" fillId="0" borderId="0" xfId="0" applyNumberFormat="1" applyFont="1" applyFill="1" applyBorder="1" applyAlignment="1" applyProtection="1">
      <alignment horizontal="center" vertical="center" shrinkToFit="1"/>
    </xf>
    <xf numFmtId="38" fontId="11" fillId="0" borderId="1" xfId="4" applyNumberFormat="1" applyFont="1" applyFill="1" applyBorder="1" applyAlignment="1" applyProtection="1">
      <alignment horizontal="right" vertical="center" shrinkToFit="1"/>
    </xf>
    <xf numFmtId="0" fontId="11" fillId="0" borderId="1" xfId="4" applyNumberFormat="1" applyFont="1" applyFill="1" applyBorder="1" applyAlignment="1" applyProtection="1">
      <alignment horizontal="left" vertical="center" shrinkToFit="1"/>
    </xf>
    <xf numFmtId="0" fontId="16" fillId="0" borderId="8" xfId="4" quotePrefix="1" applyNumberFormat="1" applyFont="1" applyFill="1" applyBorder="1" applyAlignment="1" applyProtection="1">
      <alignment horizontal="center" vertical="center" shrinkToFit="1"/>
    </xf>
    <xf numFmtId="0" fontId="11" fillId="0" borderId="1" xfId="0" applyNumberFormat="1" applyFont="1" applyFill="1" applyBorder="1" applyAlignment="1" applyProtection="1">
      <alignment horizontal="center" wrapText="1"/>
    </xf>
    <xf numFmtId="0" fontId="11" fillId="0" borderId="5" xfId="0" applyNumberFormat="1" applyFont="1" applyFill="1" applyBorder="1" applyAlignment="1" applyProtection="1">
      <alignment horizontal="center" wrapText="1"/>
    </xf>
    <xf numFmtId="0" fontId="11" fillId="0" borderId="9" xfId="0" applyNumberFormat="1" applyFont="1" applyFill="1" applyBorder="1" applyAlignment="1" applyProtection="1">
      <alignment horizontal="center" vertical="center" textRotation="255" wrapText="1"/>
    </xf>
    <xf numFmtId="0" fontId="11" fillId="0" borderId="10" xfId="0" applyNumberFormat="1" applyFont="1" applyFill="1" applyBorder="1" applyAlignment="1" applyProtection="1">
      <alignment horizontal="center" vertical="center" textRotation="255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3" fillId="0" borderId="24" xfId="0" applyNumberFormat="1" applyFont="1" applyFill="1" applyBorder="1" applyAlignment="1" applyProtection="1">
      <alignment horizontal="center" vertical="center"/>
    </xf>
    <xf numFmtId="0" fontId="11" fillId="0" borderId="8" xfId="0" applyNumberFormat="1" applyFont="1" applyFill="1" applyBorder="1" applyAlignment="1" applyProtection="1">
      <alignment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vertical="center"/>
    </xf>
    <xf numFmtId="0" fontId="11" fillId="2" borderId="8" xfId="0" applyNumberFormat="1" applyFont="1" applyFill="1" applyBorder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vertical="center" textRotation="255" wrapText="1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6" fillId="0" borderId="1" xfId="4" applyNumberFormat="1" applyFont="1" applyFill="1" applyBorder="1" applyAlignment="1" applyProtection="1">
      <alignment horizontal="right" vertical="center" shrinkToFit="1"/>
    </xf>
    <xf numFmtId="0" fontId="13" fillId="0" borderId="7" xfId="0" applyNumberFormat="1" applyFont="1" applyFill="1" applyBorder="1" applyAlignment="1" applyProtection="1">
      <alignment vertical="center" shrinkToFit="1"/>
    </xf>
    <xf numFmtId="0" fontId="11" fillId="0" borderId="6" xfId="0" applyNumberFormat="1" applyFont="1" applyFill="1" applyBorder="1" applyAlignment="1" applyProtection="1">
      <alignment horizontal="center" vertical="center" shrinkToFit="1"/>
    </xf>
    <xf numFmtId="0" fontId="11" fillId="0" borderId="15" xfId="0" applyNumberFormat="1" applyFont="1" applyFill="1" applyBorder="1" applyAlignment="1" applyProtection="1">
      <alignment horizontal="center" vertical="center" shrinkToFit="1"/>
    </xf>
    <xf numFmtId="0" fontId="11" fillId="0" borderId="16" xfId="0" applyNumberFormat="1" applyFont="1" applyFill="1" applyBorder="1" applyAlignment="1" applyProtection="1">
      <alignment horizontal="center" vertical="center" shrinkToFit="1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1" fillId="0" borderId="5" xfId="4" applyNumberFormat="1" applyFont="1" applyFill="1" applyBorder="1" applyAlignment="1" applyProtection="1">
      <alignment horizontal="right" vertical="center" shrinkToFit="1"/>
    </xf>
    <xf numFmtId="0" fontId="11" fillId="0" borderId="21" xfId="0" applyNumberFormat="1" applyFont="1" applyFill="1" applyBorder="1" applyAlignment="1" applyProtection="1">
      <alignment horizontal="center" vertical="center"/>
    </xf>
    <xf numFmtId="0" fontId="11" fillId="0" borderId="21" xfId="0" applyNumberFormat="1" applyFont="1" applyFill="1" applyBorder="1" applyAlignment="1" applyProtection="1">
      <alignment horizontal="right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right" vertical="center"/>
    </xf>
    <xf numFmtId="0" fontId="13" fillId="0" borderId="20" xfId="0" applyNumberFormat="1" applyFont="1" applyFill="1" applyBorder="1" applyAlignment="1" applyProtection="1">
      <alignment vertical="center" shrinkToFit="1"/>
    </xf>
    <xf numFmtId="0" fontId="13" fillId="0" borderId="6" xfId="0" applyNumberFormat="1" applyFont="1" applyFill="1" applyBorder="1" applyAlignment="1" applyProtection="1">
      <alignment horizontal="center" vertical="center" shrinkToFit="1"/>
    </xf>
    <xf numFmtId="0" fontId="13" fillId="0" borderId="16" xfId="0" applyNumberFormat="1" applyFont="1" applyFill="1" applyBorder="1" applyAlignment="1" applyProtection="1">
      <alignment horizontal="center" vertical="center" shrinkToFit="1"/>
    </xf>
    <xf numFmtId="0" fontId="13" fillId="0" borderId="9" xfId="0" applyNumberFormat="1" applyFont="1" applyFill="1" applyBorder="1" applyAlignment="1" applyProtection="1">
      <alignment vertical="center" shrinkToFit="1"/>
    </xf>
    <xf numFmtId="0" fontId="13" fillId="0" borderId="8" xfId="0" applyNumberFormat="1" applyFont="1" applyFill="1" applyBorder="1" applyAlignment="1" applyProtection="1">
      <alignment horizontal="center" vertical="center" shrinkToFit="1"/>
    </xf>
    <xf numFmtId="0" fontId="13" fillId="0" borderId="8" xfId="0" applyNumberFormat="1" applyFont="1" applyFill="1" applyBorder="1" applyAlignment="1" applyProtection="1">
      <alignment vertical="center" shrinkToFit="1"/>
    </xf>
    <xf numFmtId="0" fontId="11" fillId="0" borderId="24" xfId="0" applyNumberFormat="1" applyFont="1" applyFill="1" applyBorder="1" applyAlignment="1" applyProtection="1">
      <alignment horizontal="center" vertical="center" shrinkToFit="1"/>
    </xf>
    <xf numFmtId="0" fontId="13" fillId="0" borderId="10" xfId="0" applyNumberFormat="1" applyFont="1" applyFill="1" applyBorder="1" applyAlignment="1" applyProtection="1">
      <alignment vertical="center" shrinkToFit="1"/>
    </xf>
    <xf numFmtId="0" fontId="13" fillId="0" borderId="0" xfId="0" applyNumberFormat="1" applyFont="1" applyFill="1" applyBorder="1" applyAlignment="1" applyProtection="1">
      <alignment vertical="center" shrinkToFit="1"/>
    </xf>
    <xf numFmtId="0" fontId="13" fillId="0" borderId="10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  <protection hidden="1"/>
    </xf>
    <xf numFmtId="0" fontId="11" fillId="0" borderId="6" xfId="0" applyNumberFormat="1" applyFont="1" applyFill="1" applyBorder="1" applyAlignment="1" applyProtection="1">
      <alignment horizontal="center" vertical="center"/>
      <protection hidden="1"/>
    </xf>
    <xf numFmtId="38" fontId="11" fillId="0" borderId="1" xfId="4" applyFont="1" applyFill="1" applyBorder="1" applyAlignment="1" applyProtection="1">
      <alignment horizontal="center" vertical="center" textRotation="255"/>
      <protection hidden="1"/>
    </xf>
    <xf numFmtId="38" fontId="11" fillId="0" borderId="2" xfId="4" applyFont="1" applyFill="1" applyBorder="1" applyAlignment="1" applyProtection="1">
      <alignment horizontal="center" vertical="center" textRotation="255"/>
      <protection hidden="1"/>
    </xf>
    <xf numFmtId="38" fontId="11" fillId="0" borderId="5" xfId="4" applyFont="1" applyFill="1" applyBorder="1" applyAlignment="1" applyProtection="1">
      <alignment horizontal="center" vertical="center" textRotation="255"/>
      <protection hidden="1"/>
    </xf>
    <xf numFmtId="0" fontId="11" fillId="0" borderId="15" xfId="0" applyNumberFormat="1" applyFont="1" applyFill="1" applyBorder="1" applyAlignment="1" applyProtection="1">
      <alignment horizontal="center" vertical="center"/>
      <protection hidden="1"/>
    </xf>
    <xf numFmtId="0" fontId="11" fillId="0" borderId="6" xfId="0" applyNumberFormat="1" applyFont="1" applyFill="1" applyBorder="1" applyAlignment="1" applyProtection="1">
      <alignment horizontal="left" vertical="center" shrinkToFit="1"/>
      <protection hidden="1"/>
    </xf>
    <xf numFmtId="0" fontId="11" fillId="0" borderId="0" xfId="0" quotePrefix="1" applyFont="1" applyFill="1" applyBorder="1" applyAlignment="1" applyProtection="1">
      <alignment horizontal="center" vertical="center"/>
    </xf>
    <xf numFmtId="0" fontId="13" fillId="0" borderId="16" xfId="0" applyFont="1" applyFill="1" applyBorder="1" applyAlignment="1" applyProtection="1">
      <alignment vertical="center"/>
      <protection hidden="1"/>
    </xf>
    <xf numFmtId="0" fontId="11" fillId="0" borderId="16" xfId="0" applyFont="1" applyFill="1" applyBorder="1" applyAlignment="1" applyProtection="1">
      <alignment horizontal="center" vertical="center"/>
      <protection hidden="1"/>
    </xf>
    <xf numFmtId="0" fontId="11" fillId="0" borderId="16" xfId="0" applyFont="1" applyFill="1" applyBorder="1" applyAlignment="1" applyProtection="1">
      <alignment horizontal="center" vertical="center" shrinkToFit="1"/>
      <protection hidden="1"/>
    </xf>
    <xf numFmtId="0" fontId="11" fillId="0" borderId="0" xfId="0" applyFont="1" applyFill="1" applyAlignment="1" applyProtection="1">
      <alignment vertical="center"/>
      <protection hidden="1"/>
    </xf>
    <xf numFmtId="0" fontId="11" fillId="0" borderId="8" xfId="0" applyFont="1" applyFill="1" applyBorder="1" applyAlignment="1" applyProtection="1">
      <alignment horizontal="center" vertical="center"/>
      <protection hidden="1"/>
    </xf>
    <xf numFmtId="178" fontId="11" fillId="0" borderId="8" xfId="4" applyNumberFormat="1" applyFont="1" applyFill="1" applyBorder="1" applyAlignment="1" applyProtection="1">
      <alignment horizontal="right" vertical="center" shrinkToFit="1"/>
      <protection locked="0" hidden="1"/>
    </xf>
    <xf numFmtId="178" fontId="11" fillId="0" borderId="8" xfId="4" applyNumberFormat="1" applyFont="1" applyFill="1" applyBorder="1" applyAlignment="1" applyProtection="1">
      <alignment horizontal="right" vertical="center" shrinkToFit="1"/>
      <protection hidden="1"/>
    </xf>
    <xf numFmtId="183" fontId="11" fillId="0" borderId="0" xfId="4" applyNumberFormat="1" applyFont="1" applyFill="1" applyBorder="1" applyAlignment="1" applyProtection="1">
      <alignment horizontal="right" vertical="center"/>
    </xf>
    <xf numFmtId="184" fontId="11" fillId="0" borderId="0" xfId="0" applyNumberFormat="1" applyFont="1" applyFill="1" applyAlignment="1" applyProtection="1">
      <alignment horizontal="center" vertical="center"/>
    </xf>
    <xf numFmtId="184" fontId="11" fillId="0" borderId="0" xfId="0" applyNumberFormat="1" applyFont="1" applyFill="1" applyAlignment="1" applyProtection="1">
      <alignment horizontal="center" vertical="center"/>
    </xf>
    <xf numFmtId="181" fontId="11" fillId="0" borderId="8" xfId="0" applyNumberFormat="1" applyFont="1" applyFill="1" applyBorder="1" applyAlignment="1" applyProtection="1">
      <alignment horizontal="center" vertical="center"/>
      <protection hidden="1"/>
    </xf>
    <xf numFmtId="183" fontId="11" fillId="0" borderId="0" xfId="4" applyNumberFormat="1" applyFont="1" applyFill="1" applyBorder="1" applyAlignment="1" applyProtection="1">
      <alignment horizontal="center" vertical="center"/>
    </xf>
    <xf numFmtId="178" fontId="13" fillId="0" borderId="8" xfId="0" applyNumberFormat="1" applyFont="1" applyFill="1" applyBorder="1" applyAlignment="1" applyProtection="1">
      <alignment vertical="center" shrinkToFit="1"/>
    </xf>
    <xf numFmtId="0" fontId="11" fillId="0" borderId="29" xfId="0" applyFont="1" applyFill="1" applyBorder="1" applyAlignment="1" applyProtection="1">
      <alignment horizontal="center" vertical="center"/>
      <protection hidden="1"/>
    </xf>
    <xf numFmtId="178" fontId="11" fillId="0" borderId="29" xfId="4" applyNumberFormat="1" applyFont="1" applyFill="1" applyBorder="1" applyAlignment="1" applyProtection="1">
      <alignment horizontal="right" vertical="center" shrinkToFit="1"/>
      <protection locked="0" hidden="1"/>
    </xf>
    <xf numFmtId="178" fontId="13" fillId="0" borderId="29" xfId="0" applyNumberFormat="1" applyFont="1" applyFill="1" applyBorder="1" applyAlignment="1" applyProtection="1">
      <alignment vertical="center" shrinkToFit="1"/>
    </xf>
    <xf numFmtId="0" fontId="13" fillId="0" borderId="30" xfId="0" applyFont="1" applyFill="1" applyBorder="1" applyAlignment="1" applyProtection="1">
      <alignment horizontal="center" vertical="center" shrinkToFit="1"/>
    </xf>
    <xf numFmtId="0" fontId="13" fillId="0" borderId="31" xfId="0" applyFont="1" applyFill="1" applyBorder="1" applyAlignment="1" applyProtection="1">
      <alignment horizontal="center" vertical="center" shrinkToFit="1"/>
    </xf>
    <xf numFmtId="178" fontId="13" fillId="0" borderId="32" xfId="0" applyNumberFormat="1" applyFont="1" applyFill="1" applyBorder="1" applyAlignment="1" applyProtection="1">
      <alignment vertical="center" shrinkToFit="1"/>
    </xf>
    <xf numFmtId="0" fontId="13" fillId="0" borderId="1" xfId="0" applyFont="1" applyFill="1" applyBorder="1" applyAlignment="1" applyProtection="1">
      <alignment horizontal="center" vertical="center" shrinkToFit="1"/>
    </xf>
    <xf numFmtId="0" fontId="13" fillId="0" borderId="5" xfId="0" applyFont="1" applyFill="1" applyBorder="1" applyAlignment="1" applyProtection="1">
      <alignment horizontal="center" vertical="center" shrinkToFit="1"/>
    </xf>
  </cellXfs>
  <cellStyles count="5">
    <cellStyle name="桁区切り 2" xfId="1"/>
    <cellStyle name="標準" xfId="0" builtinId="0"/>
    <cellStyle name="標準 2" xfId="2"/>
    <cellStyle name="標準 3" xfId="3"/>
    <cellStyle name="桁区切り" xfId="4" builtinId="6"/>
  </cellStyles>
  <dxfs count="141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FF66"/>
      <color rgb="FFFFCC66"/>
      <color rgb="FFFFFF99"/>
      <color rgb="FFCCFF99"/>
      <color rgb="FF99FF66"/>
      <color rgb="FFFFCC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theme" Target="theme/theme1.xml" /><Relationship Id="rId20" Type="http://schemas.openxmlformats.org/officeDocument/2006/relationships/sharedStrings" Target="sharedStrings.xml" /><Relationship Id="rId21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200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0000"/>
      </a:accent1>
      <a:accent2>
        <a:srgbClr val="FFC000"/>
      </a:accent2>
      <a:accent3>
        <a:srgbClr val="FFFF00"/>
      </a:accent3>
      <a:accent4>
        <a:srgbClr val="00B050"/>
      </a:accent4>
      <a:accent5>
        <a:srgbClr val="00B0F0"/>
      </a:accent5>
      <a:accent6>
        <a:srgbClr val="0070C0"/>
      </a:accent6>
      <a:hlink>
        <a:srgbClr val="0070C0"/>
      </a:hlink>
      <a:folHlink>
        <a:srgbClr val="7030A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1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7.bin" /></Relationships>
</file>

<file path=xl/worksheets/_rels/sheet1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8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S61"/>
  <sheetViews>
    <sheetView tabSelected="1" view="pageBreakPreview" zoomScaleSheetLayoutView="100" workbookViewId="0">
      <selection activeCell="I1" sqref="I1"/>
    </sheetView>
  </sheetViews>
  <sheetFormatPr defaultColWidth="9" defaultRowHeight="10.8"/>
  <cols>
    <col min="1" max="1" width="2.625" style="1" bestFit="1" customWidth="1"/>
    <col min="2" max="2" width="4.625" style="1" customWidth="1"/>
    <col min="3" max="8" width="13.25" style="1" customWidth="1"/>
    <col min="9" max="9" width="4.625" customWidth="1"/>
    <col min="10" max="11" width="4.625" style="1" customWidth="1"/>
    <col min="12" max="12" width="2.625" style="1" customWidth="1"/>
    <col min="13" max="13" width="4.625" style="1" customWidth="1"/>
    <col min="14" max="19" width="13.25" style="1" customWidth="1"/>
    <col min="20" max="16384" width="9" style="1"/>
  </cols>
  <sheetData>
    <row r="1" spans="1:19" s="0" customFormat="1" ht="18" customHeight="1">
      <c r="J1" s="96" t="s">
        <v>255</v>
      </c>
      <c r="K1" s="100">
        <v>2019</v>
      </c>
      <c r="L1" s="102" t="s">
        <v>211</v>
      </c>
      <c r="M1" s="107">
        <v>2</v>
      </c>
    </row>
    <row r="2" spans="1:19" s="0" customFormat="1" ht="23.25" customHeight="1">
      <c r="A2" s="3" t="str">
        <f>"浄化センターの水処理概況　"&amp;K1&amp;"年"&amp;M1&amp;"月分"</f>
        <v>浄化センターの水処理概況　2019年2月分</v>
      </c>
      <c r="B2" s="3"/>
      <c r="C2" s="3"/>
      <c r="D2" s="3"/>
      <c r="E2" s="3"/>
      <c r="F2" s="3"/>
      <c r="G2" s="3"/>
      <c r="H2" s="3"/>
    </row>
    <row r="3" spans="1:19" s="0" customFormat="1" ht="18" customHeight="1">
      <c r="B3" s="9"/>
      <c r="H3" s="82"/>
      <c r="J3" s="97" t="s">
        <v>256</v>
      </c>
      <c r="K3" s="97" t="s">
        <v>257</v>
      </c>
      <c r="L3" s="103"/>
    </row>
    <row r="4" spans="1:19" s="0" customFormat="1" ht="18" customHeight="1">
      <c r="A4" s="4" t="s">
        <v>258</v>
      </c>
      <c r="B4" s="10" t="s">
        <v>259</v>
      </c>
      <c r="C4" s="35"/>
      <c r="D4" s="35"/>
      <c r="E4" s="35"/>
      <c r="F4" s="35"/>
      <c r="G4" s="65" t="s">
        <v>260</v>
      </c>
      <c r="H4" s="62">
        <f>S4</f>
        <v>17</v>
      </c>
      <c r="L4" s="104" t="s">
        <v>261</v>
      </c>
      <c r="M4" s="10" t="s">
        <v>259</v>
      </c>
      <c r="N4" s="35"/>
      <c r="O4" s="35"/>
      <c r="P4" s="35"/>
      <c r="Q4" s="35"/>
      <c r="R4" s="65" t="s">
        <v>260</v>
      </c>
      <c r="S4" s="38">
        <v>17</v>
      </c>
    </row>
    <row r="5" spans="1:19" s="0" customFormat="1" ht="18" customHeight="1">
      <c r="A5" s="5"/>
      <c r="B5" s="11" t="s">
        <v>214</v>
      </c>
      <c r="C5" s="36"/>
      <c r="D5" s="54" t="s">
        <v>262</v>
      </c>
      <c r="E5" s="54" t="s">
        <v>155</v>
      </c>
      <c r="F5" s="54" t="s">
        <v>165</v>
      </c>
      <c r="G5" s="54" t="s">
        <v>57</v>
      </c>
      <c r="H5" s="54" t="s">
        <v>240</v>
      </c>
      <c r="L5" s="105"/>
      <c r="M5" s="11" t="s">
        <v>214</v>
      </c>
      <c r="N5" s="36"/>
      <c r="O5" s="54" t="s">
        <v>262</v>
      </c>
      <c r="P5" s="54" t="s">
        <v>155</v>
      </c>
      <c r="Q5" s="54" t="s">
        <v>165</v>
      </c>
      <c r="R5" s="54" t="s">
        <v>57</v>
      </c>
      <c r="S5" s="54" t="s">
        <v>240</v>
      </c>
    </row>
    <row r="6" spans="1:19" s="2" customFormat="1" ht="18" customHeight="1">
      <c r="A6" s="5"/>
      <c r="B6" s="12" t="s">
        <v>88</v>
      </c>
      <c r="C6" s="37"/>
      <c r="D6" s="55" t="str">
        <f>IF(O6="","",TEXT(ROUND(O6,(IF($J6="",100,$J6)-1)-INT(LOG(ABS(O6)+(O6=0)))),"#,##0"&amp;IF(INT(LOG(ABS(ROUND(O6,(IF($J6="",100,$J6)-1)-INT(LOG(ABS(O6)+(O6=0)))))+(ROUND(O6,(IF($J6="",100,$J6)-1)-INT(LOG(ABS(O6)+(O6=0))))=0)))+1&gt;=IF($J6="",100,$J6),"",IF($K6&gt;0,".","")&amp;REPT("0",IF(IF($J6="",100,$J6)-INT(LOG(ABS(ROUND(O6,(IF($J6="",100,$J6)-1)-INT(LOG(ABS(O6)+(O6=0)))))+(ROUND(O6,(IF($J6="",100,$J6)-1)-INT(LOG(ABS(O6)+(O6=0))))=0)))-1&gt;$K6,$K6,IF($J6="",100,$J6)-INT(LOG(ABS(ROUND(O6,(IF($J6="",100,$J6)-1)-INT(LOG(ABS(O6)+(O6=0)))))+(ROUND(O6,(IF($J6="",100,$J6)-1)-INT(LOG(ABS(O6)+(O6=0))))=0)))-1)))))</f>
        <v/>
      </c>
      <c r="E6" s="55" t="str">
        <f>IF(P6="","",TEXT(ROUND(P6,(IF($J6="",100,$J6)-1)-INT(LOG(ABS(P6)+(P6=0)))),"#,##0"&amp;IF(INT(LOG(ABS(ROUND(P6,(IF($J6="",100,$J6)-1)-INT(LOG(ABS(P6)+(P6=0)))))+(ROUND(P6,(IF($J6="",100,$J6)-1)-INT(LOG(ABS(P6)+(P6=0))))=0)))+1&gt;=IF($J6="",100,$J6),"",IF($K6&gt;0,".","")&amp;REPT("0",IF(IF($J6="",100,$J6)-INT(LOG(ABS(ROUND(P6,(IF($J6="",100,$J6)-1)-INT(LOG(ABS(P6)+(P6=0)))))+(ROUND(P6,(IF($J6="",100,$J6)-1)-INT(LOG(ABS(P6)+(P6=0))))=0)))-1&gt;$K6,$K6,IF($J6="",100,$J6)-INT(LOG(ABS(ROUND(P6,(IF($J6="",100,$J6)-1)-INT(LOG(ABS(P6)+(P6=0)))))+(ROUND(P6,(IF($J6="",100,$J6)-1)-INT(LOG(ABS(P6)+(P6=0))))=0)))-1)))))</f>
        <v/>
      </c>
      <c r="F6" s="55" t="str">
        <f>IF(Q6="","",TEXT(ROUND(Q6,(IF($J6="",100,$J6)-1)-INT(LOG(ABS(Q6)+(Q6=0)))),"#,##0"&amp;IF(INT(LOG(ABS(ROUND(Q6,(IF($J6="",100,$J6)-1)-INT(LOG(ABS(Q6)+(Q6=0)))))+(ROUND(Q6,(IF($J6="",100,$J6)-1)-INT(LOG(ABS(Q6)+(Q6=0))))=0)))+1&gt;=IF($J6="",100,$J6),"",IF($K6&gt;0,".","")&amp;REPT("0",IF(IF($J6="",100,$J6)-INT(LOG(ABS(ROUND(Q6,(IF($J6="",100,$J6)-1)-INT(LOG(ABS(Q6)+(Q6=0)))))+(ROUND(Q6,(IF($J6="",100,$J6)-1)-INT(LOG(ABS(Q6)+(Q6=0))))=0)))-1&gt;$K6,$K6,IF($J6="",100,$J6)-INT(LOG(ABS(ROUND(Q6,(IF($J6="",100,$J6)-1)-INT(LOG(ABS(Q6)+(Q6=0)))))+(ROUND(Q6,(IF($J6="",100,$J6)-1)-INT(LOG(ABS(Q6)+(Q6=0))))=0)))-1)))))</f>
        <v/>
      </c>
      <c r="G6" s="55" t="str">
        <f>IF(R6="","",TEXT(ROUND(R6,(IF($J6="",100,$J6)-1)-INT(LOG(ABS(R6)+(R6=0)))),"#,##0"&amp;IF(INT(LOG(ABS(ROUND(R6,(IF($J6="",100,$J6)-1)-INT(LOG(ABS(R6)+(R6=0)))))+(ROUND(R6,(IF($J6="",100,$J6)-1)-INT(LOG(ABS(R6)+(R6=0))))=0)))+1&gt;=IF($J6="",100,$J6),"",IF($K6&gt;0,".","")&amp;REPT("0",IF(IF($J6="",100,$J6)-INT(LOG(ABS(ROUND(R6,(IF($J6="",100,$J6)-1)-INT(LOG(ABS(R6)+(R6=0)))))+(ROUND(R6,(IF($J6="",100,$J6)-1)-INT(LOG(ABS(R6)+(R6=0))))=0)))-1&gt;$K6,$K6,IF($J6="",100,$J6)-INT(LOG(ABS(ROUND(R6,(IF($J6="",100,$J6)-1)-INT(LOG(ABS(R6)+(R6=0)))))+(ROUND(R6,(IF($J6="",100,$J6)-1)-INT(LOG(ABS(R6)+(R6=0))))=0)))-1)))))</f>
        <v/>
      </c>
      <c r="H6" s="55" t="str">
        <f>IF(S6="","",TEXT(ROUND(S6,(IF($J6="",100,$J6)-1)-INT(LOG(ABS(S6)+(S6=0)))),"#,##0"&amp;IF(INT(LOG(ABS(ROUND(S6,(IF($J6="",100,$J6)-1)-INT(LOG(ABS(S6)+(S6=0)))))+(ROUND(S6,(IF($J6="",100,$J6)-1)-INT(LOG(ABS(S6)+(S6=0))))=0)))+1&gt;=IF($J6="",100,$J6),"",IF($K6&gt;0,".","")&amp;REPT("0",IF(IF($J6="",100,$J6)-INT(LOG(ABS(ROUND(S6,(IF($J6="",100,$J6)-1)-INT(LOG(ABS(S6)+(S6=0)))))+(ROUND(S6,(IF($J6="",100,$J6)-1)-INT(LOG(ABS(S6)+(S6=0))))=0)))-1&gt;$K6,$K6,IF($J6="",100,$J6)-INT(LOG(ABS(ROUND(S6,(IF($J6="",100,$J6)-1)-INT(LOG(ABS(S6)+(S6=0)))))+(ROUND(S6,(IF($J6="",100,$J6)-1)-INT(LOG(ABS(S6)+(S6=0))))=0)))-1)))))</f>
        <v/>
      </c>
      <c r="J6" s="98"/>
      <c r="K6" s="98">
        <v>0</v>
      </c>
      <c r="L6" s="105"/>
      <c r="M6" s="12" t="s">
        <v>88</v>
      </c>
      <c r="N6" s="37"/>
      <c r="O6" s="65"/>
      <c r="P6" s="123"/>
      <c r="Q6" s="123"/>
      <c r="R6" s="123"/>
      <c r="S6" s="123"/>
    </row>
    <row r="7" spans="1:19" s="2" customFormat="1" ht="18" customHeight="1">
      <c r="A7" s="5"/>
      <c r="B7" s="12" t="s">
        <v>263</v>
      </c>
      <c r="C7" s="37"/>
      <c r="D7" s="55" t="str">
        <f t="shared" ref="D7:F8" si="0">IF(O7="","",TEXT(ROUND(O7,(IF($J7="",100,$J7)-1)-INT(LOG(ABS(O7)+(O7=0)))),"#,##0"&amp;IF(INT(LOG(ABS(ROUND(O7,(IF($J7="",100,$J7)-1)-INT(LOG(ABS(O7)+(O7=0)))))+(ROUND(O7,(IF($J7="",100,$J7)-1)-INT(LOG(ABS(O7)+(O7=0))))=0)))+1&gt;=IF($J7="",100,$J7),"",IF($K7&gt;0,".","")&amp;REPT("0",IF(IF($J7="",100,$J7)-INT(LOG(ABS(ROUND(O7,(IF($J7="",100,$J7)-1)-INT(LOG(ABS(O7)+(O7=0)))))+(ROUND(O7,(IF($J7="",100,$J7)-1)-INT(LOG(ABS(O7)+(O7=0))))=0)))-1&gt;$K7,$K7,IF($J7="",100,$J7)-INT(LOG(ABS(ROUND(O7,(IF($J7="",100,$J7)-1)-INT(LOG(ABS(O7)+(O7=0)))))+(ROUND(O7,(IF($J7="",100,$J7)-1)-INT(LOG(ABS(O7)+(O7=0))))=0)))-1)))))</f>
        <v/>
      </c>
      <c r="E7" s="55" t="str">
        <f t="shared" si="0"/>
        <v/>
      </c>
      <c r="F7" s="55" t="str">
        <f t="shared" si="0"/>
        <v/>
      </c>
      <c r="G7" s="75"/>
      <c r="H7" s="55" t="str">
        <f>IF(S7="","",TEXT(ROUND(S7,(IF($J7="",100,$J7)-1)-INT(LOG(ABS(S7)+(S7=0)))),"#,##0"&amp;IF(INT(LOG(ABS(ROUND(S7,(IF($J7="",100,$J7)-1)-INT(LOG(ABS(S7)+(S7=0)))))+(ROUND(S7,(IF($J7="",100,$J7)-1)-INT(LOG(ABS(S7)+(S7=0))))=0)))+1&gt;=IF($J7="",100,$J7),"",IF($K7&gt;0,".","")&amp;REPT("0",IF(IF($J7="",100,$J7)-INT(LOG(ABS(ROUND(S7,(IF($J7="",100,$J7)-1)-INT(LOG(ABS(S7)+(S7=0)))))+(ROUND(S7,(IF($J7="",100,$J7)-1)-INT(LOG(ABS(S7)+(S7=0))))=0)))-1&gt;$K7,$K7,IF($J7="",100,$J7)-INT(LOG(ABS(ROUND(S7,(IF($J7="",100,$J7)-1)-INT(LOG(ABS(S7)+(S7=0)))))+(ROUND(S7,(IF($J7="",100,$J7)-1)-INT(LOG(ABS(S7)+(S7=0))))=0)))-1)))))</f>
        <v/>
      </c>
      <c r="J7" s="98"/>
      <c r="K7" s="98">
        <v>0</v>
      </c>
      <c r="L7" s="105"/>
      <c r="M7" s="12" t="s">
        <v>263</v>
      </c>
      <c r="N7" s="37"/>
      <c r="O7" s="65"/>
      <c r="P7" s="65"/>
      <c r="Q7" s="123"/>
      <c r="R7" s="75"/>
      <c r="S7" s="123"/>
    </row>
    <row r="8" spans="1:19" s="0" customFormat="1" ht="18" customHeight="1">
      <c r="A8" s="5"/>
      <c r="B8" s="13" t="s">
        <v>235</v>
      </c>
      <c r="C8" s="38"/>
      <c r="D8" s="55" t="str">
        <f t="shared" si="0"/>
        <v/>
      </c>
      <c r="E8" s="55" t="str">
        <f t="shared" si="0"/>
        <v/>
      </c>
      <c r="F8" s="55" t="str">
        <f t="shared" si="0"/>
        <v/>
      </c>
      <c r="G8" s="55" t="str">
        <f>IF(R8="","",TEXT(ROUND(R8,(IF($J8="",100,$J8)-1)-INT(LOG(ABS(R8)+(R8=0)))),"#,##0"&amp;IF(INT(LOG(ABS(ROUND(R8,(IF($J8="",100,$J8)-1)-INT(LOG(ABS(R8)+(R8=0)))))+(ROUND(R8,(IF($J8="",100,$J8)-1)-INT(LOG(ABS(R8)+(R8=0))))=0)))+1&gt;=IF($J8="",100,$J8),"",IF($K8&gt;0,".","")&amp;REPT("0",IF(IF($J8="",100,$J8)-INT(LOG(ABS(ROUND(R8,(IF($J8="",100,$J8)-1)-INT(LOG(ABS(R8)+(R8=0)))))+(ROUND(R8,(IF($J8="",100,$J8)-1)-INT(LOG(ABS(R8)+(R8=0))))=0)))-1&gt;$K8,$K8,IF($J8="",100,$J8)-INT(LOG(ABS(ROUND(R8,(IF($J8="",100,$J8)-1)-INT(LOG(ABS(R8)+(R8=0)))))+(ROUND(R8,(IF($J8="",100,$J8)-1)-INT(LOG(ABS(R8)+(R8=0))))=0)))-1)))))</f>
        <v/>
      </c>
      <c r="H8" s="55" t="str">
        <f>IF(S8="","",TEXT(ROUND(S8,(IF($J8="",100,$J8)-1)-INT(LOG(ABS(S8)+(S8=0)))),"#,##0"&amp;IF(INT(LOG(ABS(ROUND(S8,(IF($J8="",100,$J8)-1)-INT(LOG(ABS(S8)+(S8=0)))))+(ROUND(S8,(IF($J8="",100,$J8)-1)-INT(LOG(ABS(S8)+(S8=0))))=0)))+1&gt;=IF($J8="",100,$J8),"",IF($K8&gt;0,".","")&amp;REPT("0",IF(IF($J8="",100,$J8)-INT(LOG(ABS(ROUND(S8,(IF($J8="",100,$J8)-1)-INT(LOG(ABS(S8)+(S8=0)))))+(ROUND(S8,(IF($J8="",100,$J8)-1)-INT(LOG(ABS(S8)+(S8=0))))=0)))-1&gt;$K8,$K8,IF($J8="",100,$J8)-INT(LOG(ABS(ROUND(S8,(IF($J8="",100,$J8)-1)-INT(LOG(ABS(S8)+(S8=0)))))+(ROUND(S8,(IF($J8="",100,$J8)-1)-INT(LOG(ABS(S8)+(S8=0))))=0)))-1)))))</f>
        <v/>
      </c>
      <c r="I8" s="52"/>
      <c r="J8" s="98"/>
      <c r="K8" s="98">
        <v>0</v>
      </c>
      <c r="L8" s="105"/>
      <c r="M8" s="13" t="s">
        <v>235</v>
      </c>
      <c r="N8" s="38"/>
      <c r="O8" s="65"/>
      <c r="P8" s="65"/>
      <c r="Q8" s="66"/>
      <c r="R8" s="123"/>
      <c r="S8" s="123"/>
    </row>
    <row r="9" spans="1:19" s="0" customFormat="1" ht="18" customHeight="1">
      <c r="A9" s="5"/>
      <c r="B9" s="10" t="s">
        <v>205</v>
      </c>
      <c r="C9" s="35"/>
      <c r="D9" s="35"/>
      <c r="E9" s="35"/>
      <c r="F9" s="35"/>
      <c r="G9" s="35"/>
      <c r="H9" s="83"/>
      <c r="I9" s="52"/>
      <c r="L9" s="105"/>
      <c r="M9" s="10" t="s">
        <v>205</v>
      </c>
      <c r="N9" s="35"/>
      <c r="O9" s="35"/>
      <c r="P9" s="35"/>
      <c r="Q9" s="35"/>
      <c r="R9" s="35"/>
      <c r="S9" s="83"/>
    </row>
    <row r="10" spans="1:19" s="0" customFormat="1" ht="18" customHeight="1">
      <c r="A10" s="5"/>
      <c r="B10" s="14" t="s">
        <v>214</v>
      </c>
      <c r="C10" s="39"/>
      <c r="D10" s="54" t="s">
        <v>264</v>
      </c>
      <c r="E10" s="54" t="s">
        <v>189</v>
      </c>
      <c r="F10" s="54" t="s">
        <v>265</v>
      </c>
      <c r="G10" s="9"/>
      <c r="H10" s="84"/>
      <c r="I10" s="52"/>
      <c r="L10" s="105"/>
      <c r="M10" s="14" t="s">
        <v>214</v>
      </c>
      <c r="N10" s="39"/>
      <c r="O10" s="54" t="s">
        <v>264</v>
      </c>
      <c r="P10" s="54" t="s">
        <v>189</v>
      </c>
      <c r="Q10" s="54" t="s">
        <v>265</v>
      </c>
      <c r="R10" s="9"/>
      <c r="S10" s="84"/>
    </row>
    <row r="11" spans="1:19" s="0" customFormat="1" ht="18" customHeight="1">
      <c r="A11" s="5"/>
      <c r="B11" s="15" t="s">
        <v>266</v>
      </c>
      <c r="C11" s="12" t="s">
        <v>50</v>
      </c>
      <c r="D11" s="55" t="str">
        <f t="shared" ref="D11:F23" si="1">IF(O11="","",TEXT(ROUND(O11,(IF($J11="",100,$J11)-1)-INT(LOG(ABS(O11)+(O11=0)))),"#,##0"&amp;IF(INT(LOG(ABS(ROUND(O11,(IF($J11="",100,$J11)-1)-INT(LOG(ABS(O11)+(O11=0)))))+(ROUND(O11,(IF($J11="",100,$J11)-1)-INT(LOG(ABS(O11)+(O11=0))))=0)))+1&gt;=IF($J11="",100,$J11),"",IF($K11&gt;0,".","")&amp;REPT("0",IF(IF($J11="",100,$J11)-INT(LOG(ABS(ROUND(O11,(IF($J11="",100,$J11)-1)-INT(LOG(ABS(O11)+(O11=0)))))+(ROUND(O11,(IF($J11="",100,$J11)-1)-INT(LOG(ABS(O11)+(O11=0))))=0)))-1&gt;$K11,$K11,IF($J11="",100,$J11)-INT(LOG(ABS(ROUND(O11,(IF($J11="",100,$J11)-1)-INT(LOG(ABS(O11)+(O11=0)))))+(ROUND(O11,(IF($J11="",100,$J11)-1)-INT(LOG(ABS(O11)+(O11=0))))=0)))-1)))))</f>
        <v/>
      </c>
      <c r="E11" s="55" t="str">
        <f t="shared" si="1"/>
        <v/>
      </c>
      <c r="F11" s="55" t="str">
        <f t="shared" si="1"/>
        <v/>
      </c>
      <c r="G11" s="76"/>
      <c r="H11" s="85"/>
      <c r="I11" s="52"/>
      <c r="J11" s="98"/>
      <c r="K11" s="98">
        <v>1</v>
      </c>
      <c r="L11" s="105"/>
      <c r="M11" s="15" t="s">
        <v>266</v>
      </c>
      <c r="N11" s="12" t="s">
        <v>50</v>
      </c>
      <c r="O11" s="65"/>
      <c r="P11" s="65"/>
      <c r="Q11" s="65"/>
      <c r="R11" s="76"/>
      <c r="S11" s="85"/>
    </row>
    <row r="12" spans="1:19" s="0" customFormat="1" ht="18" customHeight="1">
      <c r="A12" s="5"/>
      <c r="B12" s="16"/>
      <c r="C12" s="12" t="s">
        <v>45</v>
      </c>
      <c r="D12" s="56" t="str">
        <f t="shared" si="1"/>
        <v/>
      </c>
      <c r="E12" s="65" t="str">
        <f t="shared" si="1"/>
        <v/>
      </c>
      <c r="F12" s="65" t="str">
        <f t="shared" si="1"/>
        <v/>
      </c>
      <c r="G12" s="76"/>
      <c r="H12" s="85"/>
      <c r="I12" s="52"/>
      <c r="J12" s="98">
        <v>3</v>
      </c>
      <c r="K12" s="98">
        <v>1</v>
      </c>
      <c r="L12" s="105"/>
      <c r="M12" s="16"/>
      <c r="N12" s="12" t="s">
        <v>45</v>
      </c>
      <c r="O12" s="65"/>
      <c r="P12" s="65"/>
      <c r="Q12" s="65"/>
      <c r="R12" s="76"/>
      <c r="S12" s="85"/>
    </row>
    <row r="13" spans="1:19" s="0" customFormat="1" ht="18" customHeight="1">
      <c r="A13" s="5"/>
      <c r="B13" s="17"/>
      <c r="C13" s="12" t="s">
        <v>0</v>
      </c>
      <c r="D13" s="56" t="str">
        <f t="shared" si="1"/>
        <v/>
      </c>
      <c r="E13" s="65" t="str">
        <f t="shared" si="1"/>
        <v/>
      </c>
      <c r="F13" s="65" t="str">
        <f t="shared" si="1"/>
        <v/>
      </c>
      <c r="G13" s="76"/>
      <c r="H13" s="85"/>
      <c r="I13" s="52"/>
      <c r="J13" s="98">
        <v>3</v>
      </c>
      <c r="K13" s="98">
        <v>1</v>
      </c>
      <c r="L13" s="105"/>
      <c r="M13" s="17"/>
      <c r="N13" s="12" t="s">
        <v>0</v>
      </c>
      <c r="O13" s="65"/>
      <c r="P13" s="65"/>
      <c r="Q13" s="65"/>
      <c r="R13" s="76"/>
      <c r="S13" s="85"/>
    </row>
    <row r="14" spans="1:19" s="0" customFormat="1" ht="18" customHeight="1">
      <c r="A14" s="5"/>
      <c r="B14" s="18" t="s">
        <v>267</v>
      </c>
      <c r="C14" s="12" t="s">
        <v>50</v>
      </c>
      <c r="D14" s="57" t="str">
        <f t="shared" si="1"/>
        <v/>
      </c>
      <c r="E14" s="65" t="str">
        <f t="shared" si="1"/>
        <v/>
      </c>
      <c r="F14" s="65" t="str">
        <f t="shared" si="1"/>
        <v/>
      </c>
      <c r="G14" s="76"/>
      <c r="H14" s="85"/>
      <c r="I14" s="52"/>
      <c r="J14" s="98"/>
      <c r="K14" s="98">
        <v>1</v>
      </c>
      <c r="L14" s="105"/>
      <c r="M14" s="18" t="s">
        <v>267</v>
      </c>
      <c r="N14" s="12" t="s">
        <v>50</v>
      </c>
      <c r="O14" s="65"/>
      <c r="P14" s="65"/>
      <c r="Q14" s="65"/>
      <c r="R14" s="76"/>
      <c r="S14" s="85"/>
    </row>
    <row r="15" spans="1:19" s="0" customFormat="1" ht="18" customHeight="1">
      <c r="A15" s="5"/>
      <c r="B15" s="19"/>
      <c r="C15" s="12" t="s">
        <v>45</v>
      </c>
      <c r="D15" s="57" t="str">
        <f t="shared" si="1"/>
        <v/>
      </c>
      <c r="E15" s="65" t="str">
        <f t="shared" si="1"/>
        <v/>
      </c>
      <c r="F15" s="65" t="str">
        <f t="shared" si="1"/>
        <v/>
      </c>
      <c r="G15" s="76"/>
      <c r="H15" s="85"/>
      <c r="I15" s="52"/>
      <c r="J15" s="98">
        <v>3</v>
      </c>
      <c r="K15" s="98">
        <v>1</v>
      </c>
      <c r="L15" s="105"/>
      <c r="M15" s="19"/>
      <c r="N15" s="12" t="s">
        <v>45</v>
      </c>
      <c r="O15" s="65"/>
      <c r="P15" s="65"/>
      <c r="Q15" s="65"/>
      <c r="R15" s="76"/>
      <c r="S15" s="85"/>
    </row>
    <row r="16" spans="1:19" s="0" customFormat="1" ht="18" customHeight="1">
      <c r="A16" s="5"/>
      <c r="B16" s="19"/>
      <c r="C16" s="12" t="s">
        <v>0</v>
      </c>
      <c r="D16" s="57" t="str">
        <f t="shared" si="1"/>
        <v/>
      </c>
      <c r="E16" s="65" t="str">
        <f t="shared" si="1"/>
        <v/>
      </c>
      <c r="F16" s="65" t="str">
        <f t="shared" si="1"/>
        <v/>
      </c>
      <c r="G16" s="76"/>
      <c r="H16" s="85"/>
      <c r="I16" s="52"/>
      <c r="J16" s="98">
        <v>3</v>
      </c>
      <c r="K16" s="98">
        <v>1</v>
      </c>
      <c r="L16" s="105"/>
      <c r="M16" s="19"/>
      <c r="N16" s="12" t="s">
        <v>0</v>
      </c>
      <c r="O16" s="65"/>
      <c r="P16" s="65"/>
      <c r="Q16" s="65"/>
      <c r="R16" s="76"/>
      <c r="S16" s="85"/>
    </row>
    <row r="17" spans="1:19" s="0" customFormat="1" ht="18" customHeight="1">
      <c r="A17" s="5"/>
      <c r="B17" s="19"/>
      <c r="C17" s="40" t="s">
        <v>332</v>
      </c>
      <c r="D17" s="56" t="str">
        <f t="shared" si="1"/>
        <v/>
      </c>
      <c r="E17" s="65" t="str">
        <f t="shared" si="1"/>
        <v/>
      </c>
      <c r="F17" s="65" t="str">
        <f t="shared" si="1"/>
        <v/>
      </c>
      <c r="G17" s="76"/>
      <c r="H17" s="85"/>
      <c r="I17" s="52"/>
      <c r="J17" s="98">
        <v>2</v>
      </c>
      <c r="K17" s="98">
        <v>0</v>
      </c>
      <c r="L17" s="105"/>
      <c r="M17" s="19"/>
      <c r="N17" s="40" t="s">
        <v>332</v>
      </c>
      <c r="O17" s="65"/>
      <c r="P17" s="65"/>
      <c r="Q17" s="65"/>
      <c r="R17" s="76"/>
      <c r="S17" s="85"/>
    </row>
    <row r="18" spans="1:19" s="0" customFormat="1" ht="18" customHeight="1">
      <c r="A18" s="5"/>
      <c r="B18" s="20"/>
      <c r="C18" s="12" t="s">
        <v>62</v>
      </c>
      <c r="D18" s="56" t="str">
        <f t="shared" si="1"/>
        <v/>
      </c>
      <c r="E18" s="66" t="str">
        <f t="shared" si="1"/>
        <v/>
      </c>
      <c r="F18" s="66" t="str">
        <f t="shared" si="1"/>
        <v/>
      </c>
      <c r="G18" s="76"/>
      <c r="H18" s="85"/>
      <c r="I18" s="52"/>
      <c r="J18" s="98"/>
      <c r="K18" s="98">
        <v>0</v>
      </c>
      <c r="L18" s="105"/>
      <c r="M18" s="20"/>
      <c r="N18" s="12" t="s">
        <v>62</v>
      </c>
      <c r="O18" s="65"/>
      <c r="P18" s="66"/>
      <c r="Q18" s="66"/>
      <c r="R18" s="76"/>
      <c r="S18" s="85"/>
    </row>
    <row r="19" spans="1:19" s="0" customFormat="1" ht="18" customHeight="1">
      <c r="A19" s="5"/>
      <c r="B19" s="21" t="s">
        <v>268</v>
      </c>
      <c r="C19" s="12" t="s">
        <v>50</v>
      </c>
      <c r="D19" s="57" t="str">
        <f t="shared" si="1"/>
        <v/>
      </c>
      <c r="E19" s="65" t="str">
        <f t="shared" si="1"/>
        <v/>
      </c>
      <c r="F19" s="65" t="str">
        <f t="shared" si="1"/>
        <v/>
      </c>
      <c r="G19" s="76"/>
      <c r="H19" s="85"/>
      <c r="I19" s="52"/>
      <c r="J19" s="98"/>
      <c r="K19" s="98">
        <v>1</v>
      </c>
      <c r="L19" s="105"/>
      <c r="M19" s="21" t="s">
        <v>268</v>
      </c>
      <c r="N19" s="12" t="s">
        <v>50</v>
      </c>
      <c r="O19" s="65"/>
      <c r="P19" s="65"/>
      <c r="Q19" s="65"/>
      <c r="R19" s="76"/>
      <c r="S19" s="85"/>
    </row>
    <row r="20" spans="1:19" s="0" customFormat="1" ht="18" customHeight="1">
      <c r="A20" s="5"/>
      <c r="B20" s="22"/>
      <c r="C20" s="12" t="s">
        <v>45</v>
      </c>
      <c r="D20" s="57" t="str">
        <f t="shared" si="1"/>
        <v/>
      </c>
      <c r="E20" s="65" t="str">
        <f t="shared" si="1"/>
        <v/>
      </c>
      <c r="F20" s="65" t="str">
        <f t="shared" si="1"/>
        <v/>
      </c>
      <c r="G20" s="76"/>
      <c r="H20" s="85"/>
      <c r="I20" s="52"/>
      <c r="J20" s="98">
        <v>3</v>
      </c>
      <c r="K20" s="98">
        <v>1</v>
      </c>
      <c r="L20" s="105"/>
      <c r="M20" s="22"/>
      <c r="N20" s="12" t="s">
        <v>45</v>
      </c>
      <c r="O20" s="65"/>
      <c r="P20" s="65"/>
      <c r="Q20" s="65"/>
      <c r="R20" s="76"/>
      <c r="S20" s="85"/>
    </row>
    <row r="21" spans="1:19" s="0" customFormat="1" ht="18" customHeight="1">
      <c r="A21" s="5"/>
      <c r="B21" s="22"/>
      <c r="C21" s="12" t="s">
        <v>0</v>
      </c>
      <c r="D21" s="57" t="str">
        <f t="shared" si="1"/>
        <v/>
      </c>
      <c r="E21" s="65" t="str">
        <f t="shared" si="1"/>
        <v/>
      </c>
      <c r="F21" s="65" t="str">
        <f t="shared" si="1"/>
        <v/>
      </c>
      <c r="G21" s="76"/>
      <c r="H21" s="85"/>
      <c r="I21" s="52"/>
      <c r="J21" s="98">
        <v>3</v>
      </c>
      <c r="K21" s="98">
        <v>1</v>
      </c>
      <c r="L21" s="105"/>
      <c r="M21" s="22"/>
      <c r="N21" s="12" t="s">
        <v>0</v>
      </c>
      <c r="O21" s="65"/>
      <c r="P21" s="65"/>
      <c r="Q21" s="65"/>
      <c r="R21" s="76"/>
      <c r="S21" s="85"/>
    </row>
    <row r="22" spans="1:19" s="0" customFormat="1" ht="18" customHeight="1">
      <c r="A22" s="5"/>
      <c r="B22" s="22"/>
      <c r="C22" s="40" t="s">
        <v>332</v>
      </c>
      <c r="D22" s="56" t="str">
        <f t="shared" si="1"/>
        <v/>
      </c>
      <c r="E22" s="65" t="str">
        <f t="shared" si="1"/>
        <v/>
      </c>
      <c r="F22" s="65" t="str">
        <f t="shared" si="1"/>
        <v/>
      </c>
      <c r="G22" s="76"/>
      <c r="H22" s="85"/>
      <c r="I22" s="52"/>
      <c r="J22" s="98">
        <v>2</v>
      </c>
      <c r="K22" s="98">
        <v>0</v>
      </c>
      <c r="L22" s="105"/>
      <c r="M22" s="22"/>
      <c r="N22" s="40" t="s">
        <v>332</v>
      </c>
      <c r="O22" s="65"/>
      <c r="P22" s="65"/>
      <c r="Q22" s="65"/>
      <c r="R22" s="76"/>
      <c r="S22" s="85"/>
    </row>
    <row r="23" spans="1:19" s="0" customFormat="1" ht="18" customHeight="1">
      <c r="A23" s="6"/>
      <c r="B23" s="23"/>
      <c r="C23" s="41" t="s">
        <v>62</v>
      </c>
      <c r="D23" s="58" t="str">
        <f t="shared" si="1"/>
        <v/>
      </c>
      <c r="E23" s="67" t="str">
        <f t="shared" si="1"/>
        <v/>
      </c>
      <c r="F23" s="67" t="str">
        <f t="shared" si="1"/>
        <v/>
      </c>
      <c r="G23" s="77"/>
      <c r="H23" s="86"/>
      <c r="I23" s="52"/>
      <c r="J23" s="98"/>
      <c r="K23" s="98">
        <v>0</v>
      </c>
      <c r="L23" s="106"/>
      <c r="M23" s="108"/>
      <c r="N23" s="12" t="s">
        <v>62</v>
      </c>
      <c r="O23" s="65"/>
      <c r="P23" s="65"/>
      <c r="Q23" s="65"/>
      <c r="R23" s="128"/>
      <c r="S23" s="131"/>
    </row>
    <row r="24" spans="1:19" s="0" customFormat="1" ht="18" customHeight="1">
      <c r="A24" s="7" t="s">
        <v>269</v>
      </c>
      <c r="B24" s="24" t="s">
        <v>270</v>
      </c>
      <c r="C24" s="42"/>
      <c r="D24" s="42"/>
      <c r="E24" s="42"/>
      <c r="F24" s="42"/>
      <c r="G24" s="42"/>
      <c r="H24" s="87"/>
      <c r="L24" s="105" t="s">
        <v>272</v>
      </c>
      <c r="M24" s="109" t="s">
        <v>270</v>
      </c>
      <c r="N24" s="39"/>
      <c r="O24" s="39"/>
      <c r="P24" s="39"/>
      <c r="Q24" s="39"/>
      <c r="R24" s="39"/>
      <c r="S24" s="37"/>
    </row>
    <row r="25" spans="1:19" s="0" customFormat="1" ht="18" customHeight="1">
      <c r="A25" s="5"/>
      <c r="B25" s="14" t="s">
        <v>219</v>
      </c>
      <c r="C25" s="39"/>
      <c r="D25" s="54" t="s">
        <v>273</v>
      </c>
      <c r="E25" s="54" t="s">
        <v>274</v>
      </c>
      <c r="F25" s="54" t="s">
        <v>262</v>
      </c>
      <c r="G25" s="11"/>
      <c r="H25" s="88"/>
      <c r="L25" s="105"/>
      <c r="M25" s="14" t="s">
        <v>275</v>
      </c>
      <c r="N25" s="39"/>
      <c r="O25" s="54" t="s">
        <v>278</v>
      </c>
      <c r="P25" s="54" t="s">
        <v>279</v>
      </c>
      <c r="Q25" s="54" t="s">
        <v>91</v>
      </c>
      <c r="R25" s="11"/>
      <c r="S25" s="88"/>
    </row>
    <row r="26" spans="1:19" s="0" customFormat="1" ht="18" customHeight="1">
      <c r="A26" s="5"/>
      <c r="B26" s="14" t="s">
        <v>314</v>
      </c>
      <c r="C26" s="39"/>
      <c r="D26" s="57" t="str">
        <f>IF(O26="","",TEXT(ROUND(O26,(IF($J26="",100,$J26)-1)-INT(LOG(ABS(O26)+(O26=0)))),"#,##0"&amp;IF(INT(LOG(ABS(ROUND(O26,(IF($J26="",100,$J26)-1)-INT(LOG(ABS(O26)+(O26=0)))))+(ROUND(O26,(IF($J26="",100,$J26)-1)-INT(LOG(ABS(O26)+(O26=0))))=0)))+1&gt;=IF($J26="",100,$J26),"",IF($K26&gt;0,".","")&amp;REPT("0",IF(IF($J26="",100,$J26)-INT(LOG(ABS(ROUND(O26,(IF($J26="",100,$J26)-1)-INT(LOG(ABS(O26)+(O26=0)))))+(ROUND(O26,(IF($J26="",100,$J26)-1)-INT(LOG(ABS(O26)+(O26=0))))=0)))-1&gt;$K26,$K26,IF($J26="",100,$J26)-INT(LOG(ABS(ROUND(O26,(IF($J26="",100,$J26)-1)-INT(LOG(ABS(O26)+(O26=0)))))+(ROUND(O26,(IF($J26="",100,$J26)-1)-INT(LOG(ABS(O26)+(O26=0))))=0)))-1)))))</f>
        <v/>
      </c>
      <c r="E26" s="57" t="str">
        <f>IF(P26="","",TEXT(ROUND(P26,(IF($J26="",100,$J26)-1)-INT(LOG(ABS(P26)+(P26=0)))),"#,##0"&amp;IF(INT(LOG(ABS(ROUND(P26,(IF($J26="",100,$J26)-1)-INT(LOG(ABS(P26)+(P26=0)))))+(ROUND(P26,(IF($J26="",100,$J26)-1)-INT(LOG(ABS(P26)+(P26=0))))=0)))+1&gt;=IF($J26="",100,$J26),"",IF($K26&gt;0,".","")&amp;REPT("0",IF(IF($J26="",100,$J26)-INT(LOG(ABS(ROUND(P26,(IF($J26="",100,$J26)-1)-INT(LOG(ABS(P26)+(P26=0)))))+(ROUND(P26,(IF($J26="",100,$J26)-1)-INT(LOG(ABS(P26)+(P26=0))))=0)))-1&gt;$K26,$K26,IF($J26="",100,$J26)-INT(LOG(ABS(ROUND(P26,(IF($J26="",100,$J26)-1)-INT(LOG(ABS(P26)+(P26=0)))))+(ROUND(P26,(IF($J26="",100,$J26)-1)-INT(LOG(ABS(P26)+(P26=0))))=0)))-1)))))</f>
        <v/>
      </c>
      <c r="F26" s="57" t="str">
        <f>IF(Q26="","",TEXT(ROUND(Q26,(IF($J26="",100,$J26)-1)-INT(LOG(ABS(Q26)+(Q26=0)))),"#,##0"&amp;IF(INT(LOG(ABS(ROUND(Q26,(IF($J26="",100,$J26)-1)-INT(LOG(ABS(Q26)+(Q26=0)))))+(ROUND(Q26,(IF($J26="",100,$J26)-1)-INT(LOG(ABS(Q26)+(Q26=0))))=0)))+1&gt;=IF($J26="",100,$J26),"",IF($K26&gt;0,".","")&amp;REPT("0",IF(IF($J26="",100,$J26)-INT(LOG(ABS(ROUND(Q26,(IF($J26="",100,$J26)-1)-INT(LOG(ABS(Q26)+(Q26=0)))))+(ROUND(Q26,(IF($J26="",100,$J26)-1)-INT(LOG(ABS(Q26)+(Q26=0))))=0)))-1&gt;$K26,$K26,IF($J26="",100,$J26)-INT(LOG(ABS(ROUND(Q26,(IF($J26="",100,$J26)-1)-INT(LOG(ABS(Q26)+(Q26=0)))))+(ROUND(Q26,(IF($J26="",100,$J26)-1)-INT(LOG(ABS(Q26)+(Q26=0))))=0)))-1)))))</f>
        <v/>
      </c>
      <c r="G26" s="78"/>
      <c r="H26" s="89"/>
      <c r="J26" s="98"/>
      <c r="K26" s="98">
        <v>2</v>
      </c>
      <c r="L26" s="105"/>
      <c r="M26" s="14" t="s">
        <v>314</v>
      </c>
      <c r="N26" s="39"/>
      <c r="O26" s="119"/>
      <c r="P26" s="119"/>
      <c r="Q26" s="119"/>
      <c r="R26" s="78"/>
      <c r="S26" s="89"/>
    </row>
    <row r="27" spans="1:19" s="0" customFormat="1" ht="18" customHeight="1">
      <c r="A27" s="5"/>
      <c r="B27" s="14" t="s">
        <v>296</v>
      </c>
      <c r="C27" s="39"/>
      <c r="D27" s="57" t="str">
        <f t="shared" ref="D27:E29" si="2">IF(O27="","",TEXT(ROUND(O27,(IF($J27="",100,$J27)-1)-INT(LOG(ABS(O27)+(O27=0)))),"#,##0"&amp;IF(INT(LOG(ABS(ROUND(O27,(IF($J27="",100,$J27)-1)-INT(LOG(ABS(O27)+(O27=0)))))+(ROUND(O27,(IF($J27="",100,$J27)-1)-INT(LOG(ABS(O27)+(O27=0))))=0)))+1&gt;=IF($J27="",100,$J27),"",IF($K27&gt;0,".","")&amp;REPT("0",IF(IF($J27="",100,$J27)-INT(LOG(ABS(ROUND(O27,(IF($J27="",100,$J27)-1)-INT(LOG(ABS(O27)+(O27=0)))))+(ROUND(O27,(IF($J27="",100,$J27)-1)-INT(LOG(ABS(O27)+(O27=0))))=0)))-1&gt;$K27,$K27,IF($J27="",100,$J27)-INT(LOG(ABS(ROUND(O27,(IF($J27="",100,$J27)-1)-INT(LOG(ABS(O27)+(O27=0)))))+(ROUND(O27,(IF($J27="",100,$J27)-1)-INT(LOG(ABS(O27)+(O27=0))))=0)))-1)))))</f>
        <v/>
      </c>
      <c r="E27" s="57" t="str">
        <f t="shared" si="2"/>
        <v/>
      </c>
      <c r="F27" s="70"/>
      <c r="G27" s="78"/>
      <c r="H27" s="89"/>
      <c r="J27" s="98"/>
      <c r="K27" s="98">
        <v>2</v>
      </c>
      <c r="L27" s="105"/>
      <c r="M27" s="14" t="s">
        <v>296</v>
      </c>
      <c r="N27" s="39"/>
      <c r="O27" s="119"/>
      <c r="P27" s="119"/>
      <c r="Q27" s="70"/>
      <c r="R27" s="78"/>
      <c r="S27" s="89"/>
    </row>
    <row r="28" spans="1:19" s="0" customFormat="1" ht="18" customHeight="1">
      <c r="A28" s="5"/>
      <c r="B28" s="14" t="s">
        <v>281</v>
      </c>
      <c r="C28" s="39"/>
      <c r="D28" s="57" t="str">
        <f t="shared" si="2"/>
        <v/>
      </c>
      <c r="E28" s="57" t="str">
        <f t="shared" si="2"/>
        <v/>
      </c>
      <c r="F28" s="71"/>
      <c r="G28" s="78"/>
      <c r="H28" s="89"/>
      <c r="J28" s="98"/>
      <c r="K28" s="98">
        <v>2</v>
      </c>
      <c r="L28" s="105"/>
      <c r="M28" s="14" t="s">
        <v>281</v>
      </c>
      <c r="N28" s="39"/>
      <c r="O28" s="119"/>
      <c r="P28" s="119"/>
      <c r="Q28" s="71"/>
      <c r="R28" s="78"/>
      <c r="S28" s="89"/>
    </row>
    <row r="29" spans="1:19" s="0" customFormat="1" ht="18" customHeight="1">
      <c r="A29" s="6"/>
      <c r="B29" s="25" t="s">
        <v>295</v>
      </c>
      <c r="C29" s="43"/>
      <c r="D29" s="58" t="str">
        <f t="shared" si="2"/>
        <v>0.00</v>
      </c>
      <c r="E29" s="58" t="str">
        <f t="shared" si="2"/>
        <v>0.00</v>
      </c>
      <c r="F29" s="72"/>
      <c r="G29" s="79"/>
      <c r="H29" s="90"/>
      <c r="J29" s="98"/>
      <c r="K29" s="98">
        <v>2</v>
      </c>
      <c r="L29" s="105"/>
      <c r="M29" s="14" t="s">
        <v>295</v>
      </c>
      <c r="N29" s="39"/>
      <c r="O29" s="120">
        <f>SUM(O26:O28)</f>
        <v>0</v>
      </c>
      <c r="P29" s="120">
        <f>SUM(P26:P28)</f>
        <v>0</v>
      </c>
      <c r="Q29" s="127"/>
      <c r="R29" s="118"/>
      <c r="S29" s="132"/>
    </row>
    <row r="30" spans="1:19" s="0" customFormat="1" ht="18" customHeight="1">
      <c r="A30" s="7" t="s">
        <v>239</v>
      </c>
      <c r="B30" s="26" t="s">
        <v>21</v>
      </c>
      <c r="C30" s="44"/>
      <c r="D30" s="59"/>
      <c r="E30" s="59"/>
      <c r="F30" s="59"/>
      <c r="G30" s="59"/>
      <c r="H30" s="91"/>
      <c r="L30" s="104" t="s">
        <v>280</v>
      </c>
      <c r="M30" s="110" t="s">
        <v>282</v>
      </c>
      <c r="N30" s="114"/>
      <c r="O30" s="39"/>
      <c r="P30" s="39"/>
      <c r="Q30" s="39"/>
      <c r="R30" s="39"/>
      <c r="S30" s="38"/>
    </row>
    <row r="31" spans="1:19" s="0" customFormat="1" ht="18" customHeight="1">
      <c r="A31" s="5"/>
      <c r="B31" s="27" t="s">
        <v>283</v>
      </c>
      <c r="C31" s="45"/>
      <c r="D31" s="60" t="s">
        <v>285</v>
      </c>
      <c r="E31" s="61" t="s">
        <v>286</v>
      </c>
      <c r="F31" s="61" t="s">
        <v>111</v>
      </c>
      <c r="H31" s="92"/>
      <c r="L31" s="105"/>
      <c r="M31" s="13" t="s">
        <v>275</v>
      </c>
      <c r="N31" s="115"/>
      <c r="O31" s="121" t="s">
        <v>287</v>
      </c>
      <c r="P31" s="54" t="s">
        <v>229</v>
      </c>
      <c r="Q31" s="54" t="s">
        <v>195</v>
      </c>
      <c r="R31" s="122"/>
      <c r="S31" s="133"/>
    </row>
    <row r="32" spans="1:19" s="0" customFormat="1" ht="18" customHeight="1">
      <c r="A32" s="5"/>
      <c r="B32" s="27" t="s">
        <v>13</v>
      </c>
      <c r="C32" s="45"/>
      <c r="D32" s="57" t="str">
        <f>IF(O32="","",TEXT(ROUND(O32,(IF($J32="",100,$J32)-1)-INT(LOG(ABS(O32)+(O32=0)))),"#,##0"&amp;IF(INT(LOG(ABS(ROUND(O32,(IF($J32="",100,$J32)-1)-INT(LOG(ABS(O32)+(O32=0)))))+(ROUND(O32,(IF($J32="",100,$J32)-1)-INT(LOG(ABS(O32)+(O32=0))))=0)))+1&gt;=IF($J32="",100,$J32),"",IF($K32&gt;0,".","")&amp;REPT("0",IF(IF($J32="",100,$J32)-INT(LOG(ABS(ROUND(O32,(IF($J32="",100,$J32)-1)-INT(LOG(ABS(O32)+(O32=0)))))+(ROUND(O32,(IF($J32="",100,$J32)-1)-INT(LOG(ABS(O32)+(O32=0))))=0)))-1&gt;$K32,$K32,IF($J32="",100,$J32)-INT(LOG(ABS(ROUND(O32,(IF($J32="",100,$J32)-1)-INT(LOG(ABS(O32)+(O32=0)))))+(ROUND(O32,(IF($J32="",100,$J32)-1)-INT(LOG(ABS(O32)+(O32=0))))=0)))-1)))))</f>
        <v/>
      </c>
      <c r="E32" s="62">
        <f t="shared" ref="E32:F34" si="3">P32</f>
        <v>0</v>
      </c>
      <c r="F32" s="62">
        <f t="shared" si="3"/>
        <v>0</v>
      </c>
      <c r="G32" s="36"/>
      <c r="H32" s="92"/>
      <c r="J32" s="98"/>
      <c r="K32" s="98">
        <v>0</v>
      </c>
      <c r="L32" s="105"/>
      <c r="M32" s="13" t="s">
        <v>13</v>
      </c>
      <c r="N32" s="115"/>
      <c r="O32" s="119"/>
      <c r="P32" s="119"/>
      <c r="Q32" s="119"/>
      <c r="R32" s="36"/>
      <c r="S32" s="133"/>
    </row>
    <row r="33" spans="1:19" s="0" customFormat="1" ht="18" customHeight="1">
      <c r="A33" s="5"/>
      <c r="B33" s="28" t="s">
        <v>288</v>
      </c>
      <c r="C33" s="46"/>
      <c r="D33" s="57" t="str">
        <f>IF(O33="","",TEXT(ROUND(O33,(IF($J33="",100,$J33)-1)-INT(LOG(ABS(O33)+(O33=0)))),"#,##0"&amp;IF(INT(LOG(ABS(ROUND(O33,(IF($J33="",100,$J33)-1)-INT(LOG(ABS(O33)+(O33=0)))))+(ROUND(O33,(IF($J33="",100,$J33)-1)-INT(LOG(ABS(O33)+(O33=0))))=0)))+1&gt;=IF($J33="",100,$J33),"",IF($K33&gt;0,".","")&amp;REPT("0",IF(IF($J33="",100,$J33)-INT(LOG(ABS(ROUND(O33,(IF($J33="",100,$J33)-1)-INT(LOG(ABS(O33)+(O33=0)))))+(ROUND(O33,(IF($J33="",100,$J33)-1)-INT(LOG(ABS(O33)+(O33=0))))=0)))-1&gt;$K33,$K33,IF($J33="",100,$J33)-INT(LOG(ABS(ROUND(O33,(IF($J33="",100,$J33)-1)-INT(LOG(ABS(O33)+(O33=0)))))+(ROUND(O33,(IF($J33="",100,$J33)-1)-INT(LOG(ABS(O33)+(O33=0))))=0)))-1)))))</f>
        <v/>
      </c>
      <c r="E33" s="62">
        <f t="shared" si="3"/>
        <v>0</v>
      </c>
      <c r="F33" s="62">
        <f t="shared" si="3"/>
        <v>0</v>
      </c>
      <c r="G33" s="36"/>
      <c r="H33" s="92"/>
      <c r="J33" s="98"/>
      <c r="K33" s="98">
        <v>0</v>
      </c>
      <c r="L33" s="105"/>
      <c r="M33" s="14" t="s">
        <v>249</v>
      </c>
      <c r="N33" s="38"/>
      <c r="O33" s="119"/>
      <c r="P33" s="119"/>
      <c r="Q33" s="119"/>
      <c r="R33" s="36"/>
      <c r="S33" s="133"/>
    </row>
    <row r="34" spans="1:19" s="0" customFormat="1" ht="18" customHeight="1">
      <c r="A34" s="5"/>
      <c r="B34" s="28" t="s">
        <v>289</v>
      </c>
      <c r="C34" s="46"/>
      <c r="D34" s="57" t="str">
        <f>IF(O34="","",TEXT(ROUND(O34,(IF($J34="",100,$J34)-1)-INT(LOG(ABS(O34)+(O34=0)))),"#,##0"&amp;IF(INT(LOG(ABS(ROUND(O34,(IF($J34="",100,$J34)-1)-INT(LOG(ABS(O34)+(O34=0)))))+(ROUND(O34,(IF($J34="",100,$J34)-1)-INT(LOG(ABS(O34)+(O34=0))))=0)))+1&gt;=IF($J34="",100,$J34),"",IF($K34&gt;0,".","")&amp;REPT("0",IF(IF($J34="",100,$J34)-INT(LOG(ABS(ROUND(O34,(IF($J34="",100,$J34)-1)-INT(LOG(ABS(O34)+(O34=0)))))+(ROUND(O34,(IF($J34="",100,$J34)-1)-INT(LOG(ABS(O34)+(O34=0))))=0)))-1&gt;$K34,$K34,IF($J34="",100,$J34)-INT(LOG(ABS(ROUND(O34,(IF($J34="",100,$J34)-1)-INT(LOG(ABS(O34)+(O34=0)))))+(ROUND(O34,(IF($J34="",100,$J34)-1)-INT(LOG(ABS(O34)+(O34=0))))=0)))-1)))))</f>
        <v/>
      </c>
      <c r="E34" s="62">
        <f t="shared" si="3"/>
        <v>0</v>
      </c>
      <c r="F34" s="62">
        <f t="shared" si="3"/>
        <v>0</v>
      </c>
      <c r="G34" s="36"/>
      <c r="H34" s="92"/>
      <c r="J34" s="98"/>
      <c r="K34" s="98">
        <v>0</v>
      </c>
      <c r="L34" s="105"/>
      <c r="M34" s="14" t="s">
        <v>290</v>
      </c>
      <c r="N34" s="38"/>
      <c r="O34" s="119"/>
      <c r="P34" s="119"/>
      <c r="Q34" s="119"/>
      <c r="R34" s="36"/>
      <c r="S34" s="133"/>
    </row>
    <row r="35" spans="1:19" s="0" customFormat="1" ht="18" customHeight="1">
      <c r="A35" s="5"/>
      <c r="B35" s="28" t="s">
        <v>291</v>
      </c>
      <c r="C35" s="46"/>
      <c r="D35" s="57" t="str">
        <f>IF(O35="","",TEXT(ROUND(O35,(IF($J35="",100,$J35)-1)-INT(LOG(ABS(O35)+(O35=0)))),"#,##0"&amp;IF(INT(LOG(ABS(ROUND(O35,(IF($J35="",100,$J35)-1)-INT(LOG(ABS(O35)+(O35=0)))))+(ROUND(O35,(IF($J35="",100,$J35)-1)-INT(LOG(ABS(O35)+(O35=0))))=0)))+1&gt;=IF($J35="",100,$J35),"",IF($K35&gt;0,".","")&amp;REPT("0",IF(IF($J35="",100,$J35)-INT(LOG(ABS(ROUND(O35,(IF($J35="",100,$J35)-1)-INT(LOG(ABS(O35)+(O35=0)))))+(ROUND(O35,(IF($J35="",100,$J35)-1)-INT(LOG(ABS(O35)+(O35=0))))=0)))-1&gt;$K35,$K35,IF($J35="",100,$J35)-INT(LOG(ABS(ROUND(O35,(IF($J35="",100,$J35)-1)-INT(LOG(ABS(O35)+(O35=0)))))+(ROUND(O35,(IF($J35="",100,$J35)-1)-INT(LOG(ABS(O35)+(O35=0))))=0)))-1)))))</f>
        <v/>
      </c>
      <c r="E35" s="68"/>
      <c r="F35" s="73"/>
      <c r="G35" s="36"/>
      <c r="H35" s="92"/>
      <c r="J35" s="98"/>
      <c r="K35" s="98">
        <v>0</v>
      </c>
      <c r="L35" s="105"/>
      <c r="M35" s="14" t="s">
        <v>292</v>
      </c>
      <c r="N35" s="38"/>
      <c r="O35" s="119"/>
      <c r="P35" s="124"/>
      <c r="Q35" s="36"/>
      <c r="R35" s="36"/>
      <c r="S35" s="133"/>
    </row>
    <row r="36" spans="1:19" s="0" customFormat="1" ht="18" customHeight="1">
      <c r="A36" s="5"/>
      <c r="B36" s="29" t="s">
        <v>60</v>
      </c>
      <c r="C36" s="47"/>
      <c r="D36" s="57" t="str">
        <f>IF(O36="","",TEXT(ROUND(O36,(IF($J36="",100,$J36)-1)-INT(LOG(ABS(O36)+(O36=0)))),"#,##0"&amp;IF(INT(LOG(ABS(ROUND(O36,(IF($J36="",100,$J36)-1)-INT(LOG(ABS(O36)+(O36=0)))))+(ROUND(O36,(IF($J36="",100,$J36)-1)-INT(LOG(ABS(O36)+(O36=0))))=0)))+1&gt;=IF($J36="",100,$J36),"",IF($K36&gt;0,".","")&amp;REPT("0",IF(IF($J36="",100,$J36)-INT(LOG(ABS(ROUND(O36,(IF($J36="",100,$J36)-1)-INT(LOG(ABS(O36)+(O36=0)))))+(ROUND(O36,(IF($J36="",100,$J36)-1)-INT(LOG(ABS(O36)+(O36=0))))=0)))-1&gt;$K36,$K36,IF($J36="",100,$J36)-INT(LOG(ABS(ROUND(O36,(IF($J36="",100,$J36)-1)-INT(LOG(ABS(O36)+(O36=0)))))+(ROUND(O36,(IF($J36="",100,$J36)-1)-INT(LOG(ABS(O36)+(O36=0))))=0)))-1)))))</f>
        <v/>
      </c>
      <c r="E36" s="62">
        <f>P36</f>
        <v>0</v>
      </c>
      <c r="F36" s="62">
        <f>Q36</f>
        <v>0</v>
      </c>
      <c r="G36" s="36"/>
      <c r="H36" s="92"/>
      <c r="J36" s="98"/>
      <c r="K36" s="98">
        <v>0</v>
      </c>
      <c r="L36" s="105"/>
      <c r="M36" s="70" t="s">
        <v>293</v>
      </c>
      <c r="N36" s="116"/>
      <c r="O36" s="119"/>
      <c r="P36" s="125"/>
      <c r="Q36" s="119"/>
      <c r="R36" s="36"/>
      <c r="S36" s="133"/>
    </row>
    <row r="37" spans="1:19" s="0" customFormat="1" ht="18" customHeight="1">
      <c r="A37" s="5"/>
      <c r="B37" s="30" t="s">
        <v>59</v>
      </c>
      <c r="C37" s="48"/>
      <c r="D37" s="48"/>
      <c r="E37" s="48"/>
      <c r="F37" s="48"/>
      <c r="G37" s="48"/>
      <c r="H37" s="46"/>
      <c r="L37" s="105"/>
      <c r="M37" s="10" t="s">
        <v>81</v>
      </c>
      <c r="N37" s="39"/>
      <c r="O37" s="39"/>
      <c r="P37" s="39"/>
      <c r="Q37" s="39"/>
      <c r="R37" s="39"/>
      <c r="S37" s="38"/>
    </row>
    <row r="38" spans="1:19" s="0" customFormat="1" ht="18" customHeight="1">
      <c r="A38" s="5"/>
      <c r="B38" s="28" t="s">
        <v>283</v>
      </c>
      <c r="C38" s="49"/>
      <c r="D38" s="61" t="s">
        <v>294</v>
      </c>
      <c r="E38" s="61" t="s">
        <v>254</v>
      </c>
      <c r="F38" s="61" t="s">
        <v>20</v>
      </c>
      <c r="G38" s="61" t="s">
        <v>297</v>
      </c>
      <c r="H38" s="61"/>
      <c r="L38" s="105"/>
      <c r="M38" s="14" t="s">
        <v>275</v>
      </c>
      <c r="N38" s="38"/>
      <c r="O38" s="54" t="s">
        <v>207</v>
      </c>
      <c r="P38" s="54" t="s">
        <v>298</v>
      </c>
      <c r="Q38" s="54" t="s">
        <v>300</v>
      </c>
      <c r="R38" s="54" t="s">
        <v>301</v>
      </c>
      <c r="S38" s="54"/>
    </row>
    <row r="39" spans="1:19" s="0" customFormat="1" ht="18" customHeight="1">
      <c r="A39" s="5"/>
      <c r="B39" s="28" t="s">
        <v>302</v>
      </c>
      <c r="C39" s="46"/>
      <c r="D39" s="62" t="str">
        <f>O39</f>
        <v/>
      </c>
      <c r="E39" s="62" t="str">
        <f>P39</f>
        <v/>
      </c>
      <c r="F39" s="74" t="str">
        <f>Q39</f>
        <v/>
      </c>
      <c r="G39" s="28"/>
      <c r="H39" s="46"/>
      <c r="J39" s="99"/>
      <c r="K39" s="101"/>
      <c r="L39" s="105"/>
      <c r="M39" s="14" t="s">
        <v>231</v>
      </c>
      <c r="N39" s="38"/>
      <c r="O39" s="120" t="str">
        <f>IF(Q33="","",Q33)</f>
        <v/>
      </c>
      <c r="P39" s="120" t="str">
        <f>IF(P33="","",P33)</f>
        <v/>
      </c>
      <c r="Q39" s="120" t="str">
        <f>IF(AND(O39&lt;&gt;"",O39&gt;0),ROUND(P39/O39*100,1),"")</f>
        <v/>
      </c>
      <c r="R39" s="14"/>
      <c r="S39" s="38"/>
    </row>
    <row r="40" spans="1:19" s="0" customFormat="1" ht="18" customHeight="1">
      <c r="A40" s="5"/>
      <c r="B40" s="28" t="s">
        <v>303</v>
      </c>
      <c r="C40" s="46"/>
      <c r="D40" s="57" t="str">
        <f>IF(O40="","",TEXT(ROUND(O40,(IF($J40="",100,$J40)-1)-INT(LOG(ABS(O40)+(O40=0)))),"#,##0"&amp;IF(INT(LOG(ABS(ROUND(O40,(IF($J40="",100,$J40)-1)-INT(LOG(ABS(O40)+(O40=0)))))+(ROUND(O40,(IF($J40="",100,$J40)-1)-INT(LOG(ABS(O40)+(O40=0))))=0)))+1&gt;=IF($J40="",100,$J40),"",IF($K40&gt;0,".","")&amp;REPT("0",IF(IF($J40="",100,$J40)-INT(LOG(ABS(ROUND(O40,(IF($J40="",100,$J40)-1)-INT(LOG(ABS(O40)+(O40=0)))))+(ROUND(O40,(IF($J40="",100,$J40)-1)-INT(LOG(ABS(O40)+(O40=0))))=0)))-1&gt;$K40,$K40,IF($J40="",100,$J40)-INT(LOG(ABS(ROUND(O40,(IF($J40="",100,$J40)-1)-INT(LOG(ABS(O40)+(O40=0)))))+(ROUND(O40,(IF($J40="",100,$J40)-1)-INT(LOG(ABS(O40)+(O40=0))))=0)))-1)))))</f>
        <v/>
      </c>
      <c r="E40" s="57" t="str">
        <f>IF(P40="","",TEXT(ROUND(P40,(IF($J40="",100,$J40)-1)-INT(LOG(ABS(P40)+(P40=0)))),"#,##0"&amp;IF(INT(LOG(ABS(ROUND(P40,(IF($J40="",100,$J40)-1)-INT(LOG(ABS(P40)+(P40=0)))))+(ROUND(P40,(IF($J40="",100,$J40)-1)-INT(LOG(ABS(P40)+(P40=0))))=0)))+1&gt;=IF($J40="",100,$J40),"",IF($K40&gt;0,".","")&amp;REPT("0",IF(IF($J40="",100,$J40)-INT(LOG(ABS(ROUND(P40,(IF($J40="",100,$J40)-1)-INT(LOG(ABS(P40)+(P40=0)))))+(ROUND(P40,(IF($J40="",100,$J40)-1)-INT(LOG(ABS(P40)+(P40=0))))=0)))-1&gt;$K40,$K40,IF($J40="",100,$J40)-INT(LOG(ABS(ROUND(P40,(IF($J40="",100,$J40)-1)-INT(LOG(ABS(P40)+(P40=0)))))+(ROUND(P40,(IF($J40="",100,$J40)-1)-INT(LOG(ABS(P40)+(P40=0))))=0)))-1)))))</f>
        <v/>
      </c>
      <c r="F40" s="74" t="str">
        <f>Q40</f>
        <v/>
      </c>
      <c r="G40" s="80" t="s">
        <v>181</v>
      </c>
      <c r="H40" s="46"/>
      <c r="J40" s="98"/>
      <c r="K40" s="98">
        <v>0</v>
      </c>
      <c r="L40" s="105"/>
      <c r="M40" s="14" t="s">
        <v>227</v>
      </c>
      <c r="N40" s="38"/>
      <c r="O40" s="119"/>
      <c r="P40" s="120" t="str">
        <f>IF(O7="","",O7)</f>
        <v/>
      </c>
      <c r="Q40" s="120" t="str">
        <f>IF(O40&gt;0,ROUND(P40/O40*100,1),"")</f>
        <v/>
      </c>
      <c r="R40" s="14" t="s">
        <v>304</v>
      </c>
      <c r="S40" s="38"/>
    </row>
    <row r="41" spans="1:19" s="0" customFormat="1" ht="18" customHeight="1">
      <c r="A41" s="5"/>
      <c r="B41" s="28" t="s">
        <v>305</v>
      </c>
      <c r="C41" s="46"/>
      <c r="D41" s="63" t="s">
        <v>271</v>
      </c>
      <c r="E41" s="57" t="str">
        <f>IF(P41="","",TEXT(ROUND(P41,(IF($J41="",100,$J41)-1)-INT(LOG(ABS(P41)+(P41=0)))),"#,##0"&amp;IF(INT(LOG(ABS(ROUND(P41,(IF($J41="",100,$J41)-1)-INT(LOG(ABS(P41)+(P41=0)))))+(ROUND(P41,(IF($J41="",100,$J41)-1)-INT(LOG(ABS(P41)+(P41=0))))=0)))+1&gt;=IF($J41="",100,$J41),"",IF($K41&gt;0,".","")&amp;REPT("0",IF(IF($J41="",100,$J41)-INT(LOG(ABS(ROUND(P41,(IF($J41="",100,$J41)-1)-INT(LOG(ABS(P41)+(P41=0)))))+(ROUND(P41,(IF($J41="",100,$J41)-1)-INT(LOG(ABS(P41)+(P41=0))))=0)))-1&gt;$K41,$K41,IF($J41="",100,$J41)-INT(LOG(ABS(ROUND(P41,(IF($J41="",100,$J41)-1)-INT(LOG(ABS(P41)+(P41=0)))))+(ROUND(P41,(IF($J41="",100,$J41)-1)-INT(LOG(ABS(P41)+(P41=0))))=0)))-1)))))</f>
        <v/>
      </c>
      <c r="F41" s="63" t="s">
        <v>271</v>
      </c>
      <c r="G41" s="80"/>
      <c r="H41" s="46"/>
      <c r="J41" s="98"/>
      <c r="K41" s="98">
        <v>1</v>
      </c>
      <c r="L41" s="105"/>
      <c r="M41" s="14" t="s">
        <v>75</v>
      </c>
      <c r="N41" s="38"/>
      <c r="O41" s="54" t="s">
        <v>306</v>
      </c>
      <c r="P41" s="119"/>
      <c r="Q41" s="54" t="s">
        <v>306</v>
      </c>
      <c r="R41" s="14"/>
      <c r="S41" s="38"/>
    </row>
    <row r="42" spans="1:19" s="0" customFormat="1" ht="18" customHeight="1">
      <c r="A42" s="5"/>
      <c r="B42" s="31" t="s">
        <v>307</v>
      </c>
      <c r="C42" s="50"/>
      <c r="D42" s="57" t="str">
        <f>IF(O42="","",TEXT(ROUND(O42,(IF($J42="",100,$J42)-1)-INT(LOG(ABS(O42)+(O42=0)))),"#,##0"&amp;IF(INT(LOG(ABS(ROUND(O42,(IF($J42="",100,$J42)-1)-INT(LOG(ABS(O42)+(O42=0)))))+(ROUND(O42,(IF($J42="",100,$J42)-1)-INT(LOG(ABS(O42)+(O42=0))))=0)))+1&gt;=IF($J42="",100,$J42),"",IF($K42&gt;0,".","")&amp;REPT("0",IF(IF($J42="",100,$J42)-INT(LOG(ABS(ROUND(O42,(IF($J42="",100,$J42)-1)-INT(LOG(ABS(O42)+(O42=0)))))+(ROUND(O42,(IF($J42="",100,$J42)-1)-INT(LOG(ABS(O42)+(O42=0))))=0)))-1&gt;$K42,$K42,IF($J42="",100,$J42)-INT(LOG(ABS(ROUND(O42,(IF($J42="",100,$J42)-1)-INT(LOG(ABS(O42)+(O42=0)))))+(ROUND(O42,(IF($J42="",100,$J42)-1)-INT(LOG(ABS(O42)+(O42=0))))=0)))-1)))))</f>
        <v/>
      </c>
      <c r="E42" s="69" t="str">
        <f>IF(P42="！要平日数入力","！要平日数入力",TEXT(ROUND(P42,(IF($J42="",100,$J42)-1)-INT(LOG(ABS(P42)+(P42=0)))),"#,##0"&amp;IF(INT(LOG(ABS(ROUND(P42,(IF($J42="",100,$J42)-1)-INT(LOG(ABS(P42)+(P42=0)))))+(ROUND(P42,(IF($J42="",100,$J42)-1)-INT(LOG(ABS(P42)+(P42=0))))=0)))+1&gt;=IF($J42="",100,$J42),"",IF($K42&gt;0,".","")&amp;REPT("0",IF(IF($J42="",100,$J42)-INT(LOG(ABS(ROUND(P42,(IF($J42="",100,$J42)-1)-INT(LOG(ABS(P42)+(P42=0)))))+(ROUND(P42,(IF($J42="",100,$J42)-1)-INT(LOG(ABS(P42)+(P42=0))))=0)))-1&gt;$K42,$K42,IF($J42="",100,$J42)-INT(LOG(ABS(ROUND(P42,(IF($J42="",100,$J42)-1)-INT(LOG(ABS(P42)+(P42=0)))))+(ROUND(P42,(IF($J42="",100,$J42)-1)-INT(LOG(ABS(P42)+(P42=0))))=0)))-1)))))</f>
        <v>！要平日数入力</v>
      </c>
      <c r="F42" s="69" t="str">
        <f>Q42</f>
        <v>！要平日数入力</v>
      </c>
      <c r="G42" s="80"/>
      <c r="H42" s="46"/>
      <c r="J42" s="98"/>
      <c r="K42" s="98">
        <v>1</v>
      </c>
      <c r="L42" s="105"/>
      <c r="M42" s="111" t="s">
        <v>308</v>
      </c>
      <c r="N42" s="117"/>
      <c r="O42" s="119"/>
      <c r="P42" s="126" t="str">
        <f>IF($H$45&gt;0,ROUND(P41/$H$45,1),"！要平日数入力")</f>
        <v>！要平日数入力</v>
      </c>
      <c r="Q42" s="126" t="str">
        <f>IF(AND($H$45&gt;0,O42&gt;0),ROUND(P42/O42*100,1),"！要平日数入力")</f>
        <v>！要平日数入力</v>
      </c>
      <c r="R42" s="14"/>
      <c r="S42" s="38"/>
    </row>
    <row r="43" spans="1:19" s="0" customFormat="1" ht="18" customHeight="1">
      <c r="A43" s="5"/>
      <c r="B43" s="31" t="s">
        <v>309</v>
      </c>
      <c r="C43" s="50"/>
      <c r="D43" s="64" t="s">
        <v>271</v>
      </c>
      <c r="E43" s="57" t="str">
        <f>IF(P43="","",TEXT(ROUND(P43,(IF($J43="",100,$J43)-1)-INT(LOG(ABS(P43)+(P43=0)))),"#,##0"&amp;IF(INT(LOG(ABS(ROUND(P43,(IF($J43="",100,$J43)-1)-INT(LOG(ABS(P43)+(P43=0)))))+(ROUND(P43,(IF($J43="",100,$J43)-1)-INT(LOG(ABS(P43)+(P43=0))))=0)))+1&gt;=IF($J43="",100,$J43),"",IF($K43&gt;0,".","")&amp;REPT("0",IF(IF($J43="",100,$J43)-INT(LOG(ABS(ROUND(P43,(IF($J43="",100,$J43)-1)-INT(LOG(ABS(P43)+(P43=0)))))+(ROUND(P43,(IF($J43="",100,$J43)-1)-INT(LOG(ABS(P43)+(P43=0))))=0)))-1&gt;$K43,$K43,IF($J43="",100,$J43)-INT(LOG(ABS(ROUND(P43,(IF($J43="",100,$J43)-1)-INT(LOG(ABS(P43)+(P43=0)))))+(ROUND(P43,(IF($J43="",100,$J43)-1)-INT(LOG(ABS(P43)+(P43=0))))=0)))-1)))))</f>
        <v/>
      </c>
      <c r="F43" s="63" t="s">
        <v>271</v>
      </c>
      <c r="G43" s="74" t="s">
        <v>217</v>
      </c>
      <c r="H43" s="62">
        <f>S43</f>
        <v>0</v>
      </c>
      <c r="J43" s="98"/>
      <c r="K43" s="98">
        <v>1</v>
      </c>
      <c r="L43" s="105"/>
      <c r="M43" s="111" t="s">
        <v>311</v>
      </c>
      <c r="N43" s="117"/>
      <c r="O43" s="54" t="s">
        <v>306</v>
      </c>
      <c r="P43" s="119"/>
      <c r="Q43" s="54" t="s">
        <v>306</v>
      </c>
      <c r="R43" s="119" t="s">
        <v>284</v>
      </c>
      <c r="S43" s="119"/>
    </row>
    <row r="44" spans="1:19" s="0" customFormat="1" ht="18" customHeight="1">
      <c r="A44" s="5"/>
      <c r="B44" s="31" t="s">
        <v>312</v>
      </c>
      <c r="C44" s="50"/>
      <c r="D44" s="57" t="str">
        <f>IF(O44="","",TEXT(ROUND(O44,(IF($J44="",100,$J44)-1)-INT(LOG(ABS(O44)+(O44=0)))),"#,##0"&amp;IF(INT(LOG(ABS(ROUND(O44,(IF($J44="",100,$J44)-1)-INT(LOG(ABS(O44)+(O44=0)))))+(ROUND(O44,(IF($J44="",100,$J44)-1)-INT(LOG(ABS(O44)+(O44=0))))=0)))+1&gt;=IF($J44="",100,$J44),"",IF($K44&gt;0,".","")&amp;REPT("0",IF(IF($J44="",100,$J44)-INT(LOG(ABS(ROUND(O44,(IF($J44="",100,$J44)-1)-INT(LOG(ABS(O44)+(O44=0)))))+(ROUND(O44,(IF($J44="",100,$J44)-1)-INT(LOG(ABS(O44)+(O44=0))))=0)))-1&gt;$K44,$K44,IF($J44="",100,$J44)-INT(LOG(ABS(ROUND(O44,(IF($J44="",100,$J44)-1)-INT(LOG(ABS(O44)+(O44=0)))))+(ROUND(O44,(IF($J44="",100,$J44)-1)-INT(LOG(ABS(O44)+(O44=0))))=0)))-1)))))</f>
        <v>0.0</v>
      </c>
      <c r="E44" s="69" t="str">
        <f>IF(P44="！要平日数入力","！要平日数入力",TEXT(ROUND(P44,(IF($J44="",100,$J44)-1)-INT(LOG(ABS(P44)+(P44=0)))),"#,##0"&amp;IF(INT(LOG(ABS(ROUND(P44,(IF($J44="",100,$J44)-1)-INT(LOG(ABS(P44)+(P44=0)))))+(ROUND(P44,(IF($J44="",100,$J44)-1)-INT(LOG(ABS(P44)+(P44=0))))=0)))+1&gt;=IF($J44="",100,$J44),"",IF($K44&gt;0,".","")&amp;REPT("0",IF(IF($J44="",100,$J44)-INT(LOG(ABS(ROUND(P44,(IF($J44="",100,$J44)-1)-INT(LOG(ABS(P44)+(P44=0)))))+(ROUND(P44,(IF($J44="",100,$J44)-1)-INT(LOG(ABS(P44)+(P44=0))))=0)))-1&gt;$K44,$K44,IF($J44="",100,$J44)-INT(LOG(ABS(ROUND(P44,(IF($J44="",100,$J44)-1)-INT(LOG(ABS(P44)+(P44=0)))))+(ROUND(P44,(IF($J44="",100,$J44)-1)-INT(LOG(ABS(P44)+(P44=0))))=0)))-1)))))</f>
        <v>！要平日数入力</v>
      </c>
      <c r="F44" s="69" t="str">
        <f>Q44</f>
        <v>！要平日数入力</v>
      </c>
      <c r="G44" s="81" t="s">
        <v>313</v>
      </c>
      <c r="H44" s="62">
        <f>S44</f>
        <v>6</v>
      </c>
      <c r="J44" s="98"/>
      <c r="K44" s="98">
        <v>1</v>
      </c>
      <c r="L44" s="105"/>
      <c r="M44" s="111" t="s">
        <v>40</v>
      </c>
      <c r="N44" s="117"/>
      <c r="O44" s="120">
        <f>S43*S44</f>
        <v>0</v>
      </c>
      <c r="P44" s="126" t="str">
        <f>IF($H$45&gt;0,ROUND(P43/$H$45,1),"！要平日数入力")</f>
        <v>！要平日数入力</v>
      </c>
      <c r="Q44" s="126" t="str">
        <f>IF(AND($H$45&gt;0,O44&gt;0),ROUND(P44/O44*100,1),"！要平日数入力")</f>
        <v>！要平日数入力</v>
      </c>
      <c r="R44" s="129" t="s">
        <v>12</v>
      </c>
      <c r="S44" s="134">
        <v>6</v>
      </c>
    </row>
    <row r="45" spans="1:19" s="0" customFormat="1" ht="18" customHeight="1">
      <c r="A45" s="5"/>
      <c r="B45" s="32"/>
      <c r="C45" s="51"/>
      <c r="G45" s="74" t="s">
        <v>168</v>
      </c>
      <c r="H45" s="93"/>
      <c r="L45" s="105"/>
      <c r="M45" s="71"/>
      <c r="N45" s="36"/>
      <c r="O45" s="122"/>
      <c r="P45" s="122"/>
      <c r="Q45" s="122"/>
      <c r="R45" s="130" t="s">
        <v>168</v>
      </c>
      <c r="S45" s="135"/>
    </row>
    <row r="46" spans="1:19" s="0" customFormat="1" ht="18" customHeight="1">
      <c r="A46" s="5"/>
      <c r="B46" s="33"/>
      <c r="C46" s="52"/>
      <c r="D46" s="52"/>
      <c r="E46" s="52"/>
      <c r="F46" s="52"/>
      <c r="G46" s="52"/>
      <c r="H46" s="94"/>
      <c r="L46" s="105"/>
      <c r="M46" s="112"/>
      <c r="N46" s="78"/>
      <c r="O46" s="78"/>
      <c r="P46" s="78"/>
      <c r="Q46" s="78"/>
      <c r="R46" s="78"/>
      <c r="S46" s="136"/>
    </row>
    <row r="47" spans="1:19" s="0" customFormat="1" ht="18" customHeight="1">
      <c r="A47" s="8"/>
      <c r="B47" s="34"/>
      <c r="C47" s="53"/>
      <c r="D47" s="53"/>
      <c r="E47" s="53"/>
      <c r="F47" s="53"/>
      <c r="G47" s="53"/>
      <c r="H47" s="95"/>
      <c r="L47" s="106"/>
      <c r="M47" s="113"/>
      <c r="N47" s="118"/>
      <c r="O47" s="118"/>
      <c r="P47" s="118"/>
      <c r="Q47" s="118"/>
      <c r="R47" s="118"/>
      <c r="S47" s="137"/>
    </row>
    <row r="48" spans="1:19" s="0" customFormat="1" ht="20.100000000000001" customHeight="1"/>
    <row r="49" s="0" customFormat="1" ht="20.100000000000001" customHeight="1"/>
    <row r="50" s="0" customFormat="1" ht="20.100000000000001" customHeight="1"/>
    <row r="51" s="0" customFormat="1" ht="20.100000000000001" customHeight="1"/>
    <row r="52" s="0" customFormat="1" ht="20.100000000000001" customHeight="1"/>
    <row r="53" s="0" customFormat="1" ht="20.100000000000001" customHeight="1"/>
    <row r="54" s="0" customFormat="1" ht="20.100000000000001" customHeight="1"/>
    <row r="55" s="0" customFormat="1" ht="20.100000000000001" customHeight="1"/>
    <row r="56" s="0" customFormat="1" ht="20.100000000000001" customHeight="1"/>
    <row r="57" s="0" customFormat="1" ht="20.100000000000001" customHeight="1"/>
    <row r="58" s="0" customFormat="1" ht="20.100000000000001" customHeight="1"/>
    <row r="59" s="0" customFormat="1" ht="20.100000000000001" customHeight="1"/>
    <row r="60" s="0" customFormat="1" ht="20.100000000000001" customHeight="1"/>
    <row r="61" s="0" customFormat="1" ht="20.100000000000001" customHeight="1"/>
  </sheetData>
  <mergeCells count="21">
    <mergeCell ref="A2:H2"/>
    <mergeCell ref="G38:H38"/>
    <mergeCell ref="R38:S38"/>
    <mergeCell ref="B42:C42"/>
    <mergeCell ref="M42:N42"/>
    <mergeCell ref="B43:C43"/>
    <mergeCell ref="M43:N43"/>
    <mergeCell ref="B44:C44"/>
    <mergeCell ref="M44:N44"/>
    <mergeCell ref="B11:B13"/>
    <mergeCell ref="M11:M13"/>
    <mergeCell ref="B14:B18"/>
    <mergeCell ref="M14:M18"/>
    <mergeCell ref="B19:B23"/>
    <mergeCell ref="M19:M23"/>
    <mergeCell ref="A24:A29"/>
    <mergeCell ref="L24:L29"/>
    <mergeCell ref="A4:A23"/>
    <mergeCell ref="L4:L23"/>
    <mergeCell ref="A30:A47"/>
    <mergeCell ref="L30:L47"/>
  </mergeCells>
  <phoneticPr fontId="3"/>
  <conditionalFormatting sqref="F43">
    <cfRule type="containsText" dxfId="140" priority="5" text="平日">
      <formula>NOT(ISERROR(SEARCH("平日",F43)))</formula>
    </cfRule>
  </conditionalFormatting>
  <conditionalFormatting sqref="P42:Q44">
    <cfRule type="containsText" dxfId="139" priority="4" text="平日">
      <formula>NOT(ISERROR(SEARCH("平日",P42)))</formula>
    </cfRule>
  </conditionalFormatting>
  <conditionalFormatting sqref="E44">
    <cfRule type="containsText" dxfId="138" priority="3" text="平日">
      <formula>NOT(ISERROR(SEARCH("平日",E44)))</formula>
    </cfRule>
  </conditionalFormatting>
  <conditionalFormatting sqref="F44">
    <cfRule type="containsText" dxfId="137" priority="2" text="平日">
      <formula>NOT(ISERROR(SEARCH("平日",F44)))</formula>
    </cfRule>
  </conditionalFormatting>
  <conditionalFormatting sqref="E42:F42">
    <cfRule type="containsText" dxfId="136" priority="1" text="平日">
      <formula>NOT(ISERROR(SEARCH("平日",E42)))</formula>
    </cfRule>
  </conditionalFormatting>
  <printOptions horizontalCentered="1"/>
  <pageMargins left="0.78740157480314954" right="0.78740157480314954" top="0.39370078740157477" bottom="0.19685039370078738" header="0.19685039370078738" footer="0.19685039370078738"/>
  <pageSetup paperSize="9" fitToWidth="1" fitToHeight="1" orientation="portrait" usePrinterDefaults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E42"/>
  <sheetViews>
    <sheetView view="pageBreakPreview" zoomScaleSheetLayoutView="100" workbookViewId="0">
      <selection activeCell="AC1" sqref="AC1"/>
    </sheetView>
  </sheetViews>
  <sheetFormatPr defaultRowHeight="9.6"/>
  <cols>
    <col min="1" max="2" width="3.375" style="138" customWidth="1"/>
    <col min="3" max="10" width="6.375" style="138" customWidth="1"/>
    <col min="11" max="13" width="5.75" style="138" customWidth="1"/>
    <col min="14" max="14" width="6" style="138" customWidth="1"/>
    <col min="15" max="16" width="3.5" style="138" customWidth="1"/>
    <col min="17" max="17" width="3.625" style="138" customWidth="1"/>
    <col min="18" max="21" width="6.375" style="138" customWidth="1"/>
    <col min="22" max="27" width="3.5" style="138" customWidth="1"/>
    <col min="28" max="28" width="3.625" style="138" customWidth="1"/>
    <col min="29" max="55" width="4.625" style="138" customWidth="1"/>
    <col min="56" max="16384" width="9" style="138" customWidth="1"/>
  </cols>
  <sheetData>
    <row r="1" spans="1:57" s="139" customFormat="1" ht="23.25" customHeight="1">
      <c r="A1" s="143" t="str">
        <f>"汚泥処理月報1　"&amp;AE1&amp;"年"&amp;AG1&amp;"月分"</f>
        <v>汚泥処理月報1　2019年2月分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R1" s="167"/>
      <c r="S1" s="167"/>
      <c r="T1" s="167"/>
      <c r="U1" s="167"/>
      <c r="AB1" s="172"/>
      <c r="AC1" s="172"/>
      <c r="AD1" s="96" t="s">
        <v>132</v>
      </c>
      <c r="AE1" s="100">
        <v>2019</v>
      </c>
      <c r="AF1" s="102" t="s">
        <v>247</v>
      </c>
      <c r="AG1" s="107">
        <v>2</v>
      </c>
    </row>
    <row r="2" spans="1:57" s="139" customFormat="1" ht="12" customHeight="1">
      <c r="A2" s="181" t="s">
        <v>28</v>
      </c>
      <c r="B2" s="181" t="s">
        <v>31</v>
      </c>
      <c r="C2" s="96" t="s">
        <v>171</v>
      </c>
      <c r="D2" s="96"/>
      <c r="E2" s="96"/>
      <c r="F2" s="96"/>
      <c r="G2" s="96"/>
      <c r="H2" s="96"/>
      <c r="I2" s="96"/>
      <c r="J2" s="96"/>
      <c r="K2" s="152" t="s">
        <v>180</v>
      </c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57"/>
      <c r="AD2" s="96" t="s">
        <v>171</v>
      </c>
      <c r="AE2" s="96"/>
      <c r="AF2" s="96"/>
      <c r="AG2" s="96"/>
      <c r="AH2" s="96"/>
      <c r="AI2" s="96"/>
      <c r="AJ2" s="96"/>
      <c r="AK2" s="96"/>
      <c r="AL2" s="152" t="s">
        <v>180</v>
      </c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57"/>
    </row>
    <row r="3" spans="1:57" s="140" customFormat="1" ht="48" customHeight="1">
      <c r="A3" s="182"/>
      <c r="B3" s="182"/>
      <c r="C3" s="144" t="s">
        <v>115</v>
      </c>
      <c r="D3" s="144" t="s">
        <v>41</v>
      </c>
      <c r="E3" s="144" t="s">
        <v>172</v>
      </c>
      <c r="F3" s="144" t="s">
        <v>131</v>
      </c>
      <c r="G3" s="144" t="s">
        <v>173</v>
      </c>
      <c r="H3" s="144" t="s">
        <v>107</v>
      </c>
      <c r="I3" s="144" t="s">
        <v>174</v>
      </c>
      <c r="J3" s="144" t="s">
        <v>72</v>
      </c>
      <c r="K3" s="144" t="s">
        <v>182</v>
      </c>
      <c r="L3" s="144" t="s">
        <v>183</v>
      </c>
      <c r="M3" s="144" t="s">
        <v>184</v>
      </c>
      <c r="N3" s="144" t="s">
        <v>185</v>
      </c>
      <c r="O3" s="144" t="s">
        <v>186</v>
      </c>
      <c r="P3" s="144" t="s">
        <v>152</v>
      </c>
      <c r="Q3" s="144" t="s">
        <v>102</v>
      </c>
      <c r="R3" s="144" t="s">
        <v>173</v>
      </c>
      <c r="S3" s="144" t="s">
        <v>107</v>
      </c>
      <c r="T3" s="144" t="s">
        <v>174</v>
      </c>
      <c r="U3" s="144" t="s">
        <v>72</v>
      </c>
      <c r="V3" s="144" t="s">
        <v>188</v>
      </c>
      <c r="W3" s="144" t="s">
        <v>99</v>
      </c>
      <c r="X3" s="144" t="s">
        <v>190</v>
      </c>
      <c r="Y3" s="144" t="s">
        <v>192</v>
      </c>
      <c r="Z3" s="144" t="s">
        <v>193</v>
      </c>
      <c r="AA3" s="144" t="s">
        <v>194</v>
      </c>
      <c r="AB3" s="144" t="s">
        <v>196</v>
      </c>
      <c r="AC3" s="140"/>
      <c r="AD3" s="144" t="s">
        <v>115</v>
      </c>
      <c r="AE3" s="144" t="s">
        <v>41</v>
      </c>
      <c r="AF3" s="144" t="s">
        <v>172</v>
      </c>
      <c r="AG3" s="144" t="s">
        <v>131</v>
      </c>
      <c r="AH3" s="144" t="s">
        <v>173</v>
      </c>
      <c r="AI3" s="144" t="s">
        <v>107</v>
      </c>
      <c r="AJ3" s="144" t="s">
        <v>174</v>
      </c>
      <c r="AK3" s="144" t="s">
        <v>72</v>
      </c>
      <c r="AL3" s="144" t="s">
        <v>182</v>
      </c>
      <c r="AM3" s="144" t="s">
        <v>183</v>
      </c>
      <c r="AN3" s="144" t="s">
        <v>184</v>
      </c>
      <c r="AO3" s="144" t="s">
        <v>185</v>
      </c>
      <c r="AP3" s="144" t="s">
        <v>186</v>
      </c>
      <c r="AQ3" s="144" t="s">
        <v>152</v>
      </c>
      <c r="AR3" s="144" t="s">
        <v>102</v>
      </c>
      <c r="AS3" s="144" t="s">
        <v>173</v>
      </c>
      <c r="AT3" s="144" t="s">
        <v>107</v>
      </c>
      <c r="AU3" s="144" t="s">
        <v>174</v>
      </c>
      <c r="AV3" s="144" t="s">
        <v>72</v>
      </c>
      <c r="AW3" s="144" t="s">
        <v>188</v>
      </c>
      <c r="AX3" s="144" t="s">
        <v>99</v>
      </c>
      <c r="AY3" s="144" t="s">
        <v>190</v>
      </c>
      <c r="AZ3" s="144" t="s">
        <v>192</v>
      </c>
      <c r="BA3" s="144" t="s">
        <v>193</v>
      </c>
      <c r="BB3" s="144" t="s">
        <v>194</v>
      </c>
      <c r="BC3" s="144" t="s">
        <v>196</v>
      </c>
      <c r="BD3" s="140"/>
      <c r="BE3" s="140"/>
    </row>
    <row r="4" spans="1:57" ht="12" customHeight="1">
      <c r="A4" s="146"/>
      <c r="B4" s="146"/>
      <c r="C4" s="160" t="s">
        <v>67</v>
      </c>
      <c r="D4" s="160" t="s">
        <v>67</v>
      </c>
      <c r="E4" s="160" t="s">
        <v>67</v>
      </c>
      <c r="F4" s="160" t="s">
        <v>67</v>
      </c>
      <c r="G4" s="160" t="s">
        <v>158</v>
      </c>
      <c r="H4" s="160" t="s">
        <v>158</v>
      </c>
      <c r="I4" s="160" t="s">
        <v>158</v>
      </c>
      <c r="J4" s="160" t="s">
        <v>158</v>
      </c>
      <c r="K4" s="160" t="s">
        <v>123</v>
      </c>
      <c r="L4" s="160" t="s">
        <v>123</v>
      </c>
      <c r="M4" s="160" t="s">
        <v>123</v>
      </c>
      <c r="N4" s="160" t="s">
        <v>123</v>
      </c>
      <c r="O4" s="160" t="s">
        <v>70</v>
      </c>
      <c r="P4" s="160" t="s">
        <v>70</v>
      </c>
      <c r="Q4" s="160" t="s">
        <v>70</v>
      </c>
      <c r="R4" s="160" t="s">
        <v>158</v>
      </c>
      <c r="S4" s="160" t="s">
        <v>158</v>
      </c>
      <c r="T4" s="160" t="s">
        <v>158</v>
      </c>
      <c r="U4" s="160" t="s">
        <v>158</v>
      </c>
      <c r="V4" s="160" t="s">
        <v>70</v>
      </c>
      <c r="W4" s="160" t="s">
        <v>70</v>
      </c>
      <c r="X4" s="160" t="s">
        <v>70</v>
      </c>
      <c r="Y4" s="160" t="s">
        <v>70</v>
      </c>
      <c r="Z4" s="160" t="s">
        <v>70</v>
      </c>
      <c r="AA4" s="160" t="s">
        <v>70</v>
      </c>
      <c r="AB4" s="160" t="s">
        <v>70</v>
      </c>
      <c r="AD4" s="160" t="s">
        <v>67</v>
      </c>
      <c r="AE4" s="160" t="s">
        <v>67</v>
      </c>
      <c r="AF4" s="160" t="s">
        <v>67</v>
      </c>
      <c r="AG4" s="160" t="s">
        <v>67</v>
      </c>
      <c r="AH4" s="160" t="s">
        <v>158</v>
      </c>
      <c r="AI4" s="160" t="s">
        <v>158</v>
      </c>
      <c r="AJ4" s="160" t="s">
        <v>158</v>
      </c>
      <c r="AK4" s="160" t="s">
        <v>158</v>
      </c>
      <c r="AL4" s="160" t="s">
        <v>123</v>
      </c>
      <c r="AM4" s="160" t="s">
        <v>123</v>
      </c>
      <c r="AN4" s="160" t="s">
        <v>123</v>
      </c>
      <c r="AO4" s="160" t="s">
        <v>123</v>
      </c>
      <c r="AP4" s="160" t="s">
        <v>70</v>
      </c>
      <c r="AQ4" s="160" t="s">
        <v>70</v>
      </c>
      <c r="AR4" s="160" t="s">
        <v>70</v>
      </c>
      <c r="AS4" s="160" t="s">
        <v>158</v>
      </c>
      <c r="AT4" s="160" t="s">
        <v>158</v>
      </c>
      <c r="AU4" s="160" t="s">
        <v>158</v>
      </c>
      <c r="AV4" s="160" t="s">
        <v>158</v>
      </c>
      <c r="AW4" s="160" t="s">
        <v>70</v>
      </c>
      <c r="AX4" s="160" t="s">
        <v>70</v>
      </c>
      <c r="AY4" s="160" t="s">
        <v>70</v>
      </c>
      <c r="AZ4" s="160" t="s">
        <v>70</v>
      </c>
      <c r="BA4" s="160" t="s">
        <v>70</v>
      </c>
      <c r="BB4" s="160" t="s">
        <v>70</v>
      </c>
      <c r="BC4" s="160" t="s">
        <v>70</v>
      </c>
    </row>
    <row r="5" spans="1:57" ht="11.25" customHeight="1">
      <c r="A5" s="147" t="s">
        <v>175</v>
      </c>
      <c r="B5" s="147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03"/>
      <c r="AD5" s="96"/>
      <c r="AE5" s="96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208"/>
      <c r="BE5" s="141"/>
    </row>
    <row r="6" spans="1:57" ht="11.25" customHeight="1">
      <c r="A6" s="147" t="s">
        <v>245</v>
      </c>
      <c r="B6" s="147"/>
      <c r="C6" s="187">
        <v>1</v>
      </c>
      <c r="D6" s="187">
        <v>1</v>
      </c>
      <c r="E6" s="187">
        <v>1</v>
      </c>
      <c r="F6" s="187">
        <v>1</v>
      </c>
      <c r="G6" s="187">
        <v>0</v>
      </c>
      <c r="H6" s="187">
        <v>0</v>
      </c>
      <c r="I6" s="187">
        <v>0</v>
      </c>
      <c r="J6" s="187">
        <v>0</v>
      </c>
      <c r="K6" s="187">
        <v>2</v>
      </c>
      <c r="L6" s="187">
        <v>2</v>
      </c>
      <c r="M6" s="187">
        <v>2</v>
      </c>
      <c r="N6" s="187">
        <v>2</v>
      </c>
      <c r="O6" s="187">
        <v>1</v>
      </c>
      <c r="P6" s="187">
        <v>1</v>
      </c>
      <c r="Q6" s="187">
        <v>1</v>
      </c>
      <c r="R6" s="187">
        <v>0</v>
      </c>
      <c r="S6" s="187">
        <v>0</v>
      </c>
      <c r="T6" s="187">
        <v>0</v>
      </c>
      <c r="U6" s="187">
        <v>0</v>
      </c>
      <c r="V6" s="187">
        <v>1</v>
      </c>
      <c r="W6" s="187">
        <v>1</v>
      </c>
      <c r="X6" s="187">
        <v>1</v>
      </c>
      <c r="Y6" s="187">
        <v>1</v>
      </c>
      <c r="Z6" s="187">
        <v>1</v>
      </c>
      <c r="AA6" s="187">
        <v>1</v>
      </c>
      <c r="AB6" s="187">
        <v>1</v>
      </c>
      <c r="AC6" s="225"/>
      <c r="AD6" s="102"/>
      <c r="AE6" s="96"/>
      <c r="AF6" s="96"/>
      <c r="AG6" s="96"/>
      <c r="AH6" s="96"/>
      <c r="AI6" s="96"/>
      <c r="AJ6" s="96"/>
      <c r="AK6" s="96"/>
      <c r="AL6" s="96"/>
      <c r="AM6" s="96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205"/>
      <c r="BE6" s="141"/>
    </row>
    <row r="7" spans="1:57" ht="11.25" customHeight="1">
      <c r="A7" s="96">
        <v>1</v>
      </c>
      <c r="B7" s="155">
        <f>DATEVALUE(AE1&amp;"/"&amp;AG1&amp;"/1")</f>
        <v>43497</v>
      </c>
      <c r="C7" s="163" t="str">
        <f t="shared" ref="C7:AB37" si="0"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163" t="str">
        <f t="shared" si="0"/>
        <v/>
      </c>
      <c r="E7" s="163" t="str">
        <f t="shared" si="0"/>
        <v/>
      </c>
      <c r="F7" s="163" t="str">
        <f t="shared" si="0"/>
        <v/>
      </c>
      <c r="G7" s="163" t="str">
        <f t="shared" si="0"/>
        <v/>
      </c>
      <c r="H7" s="163" t="str">
        <f t="shared" si="0"/>
        <v/>
      </c>
      <c r="I7" s="163" t="str">
        <f t="shared" si="0"/>
        <v/>
      </c>
      <c r="J7" s="163" t="str">
        <f t="shared" si="0"/>
        <v/>
      </c>
      <c r="K7" s="163" t="str">
        <f t="shared" si="0"/>
        <v/>
      </c>
      <c r="L7" s="163" t="str">
        <f t="shared" si="0"/>
        <v/>
      </c>
      <c r="M7" s="163" t="str">
        <f t="shared" si="0"/>
        <v/>
      </c>
      <c r="N7" s="163" t="str">
        <f t="shared" si="0"/>
        <v/>
      </c>
      <c r="O7" s="163" t="str">
        <f t="shared" si="0"/>
        <v/>
      </c>
      <c r="P7" s="163" t="str">
        <f t="shared" si="0"/>
        <v/>
      </c>
      <c r="Q7" s="163" t="str">
        <f t="shared" si="0"/>
        <v/>
      </c>
      <c r="R7" s="163" t="str">
        <f t="shared" si="0"/>
        <v/>
      </c>
      <c r="S7" s="163" t="str">
        <f t="shared" si="0"/>
        <v/>
      </c>
      <c r="T7" s="163" t="str">
        <f t="shared" si="0"/>
        <v/>
      </c>
      <c r="U7" s="163" t="str">
        <f t="shared" si="0"/>
        <v/>
      </c>
      <c r="V7" s="163" t="str">
        <f t="shared" si="0"/>
        <v/>
      </c>
      <c r="W7" s="163" t="str">
        <f t="shared" si="0"/>
        <v/>
      </c>
      <c r="X7" s="163" t="str">
        <f t="shared" si="0"/>
        <v/>
      </c>
      <c r="Y7" s="163" t="str">
        <f t="shared" si="0"/>
        <v/>
      </c>
      <c r="Z7" s="163" t="str">
        <f t="shared" si="0"/>
        <v/>
      </c>
      <c r="AA7" s="163" t="str">
        <f t="shared" si="0"/>
        <v/>
      </c>
      <c r="AB7" s="163" t="str">
        <f t="shared" si="0"/>
        <v/>
      </c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 t="str">
        <f t="shared" ref="AV7:AV37" si="1">IF(SUM(AS7:AU7)&gt;0,SUM(AS7:AU7),"")</f>
        <v/>
      </c>
      <c r="AW7" s="163"/>
      <c r="AX7" s="163"/>
      <c r="AY7" s="163"/>
      <c r="AZ7" s="163" t="str">
        <f t="shared" ref="AZ7:AZ37" si="2">IF(AK7&gt;0,AV7/AK7*100,"")</f>
        <v/>
      </c>
      <c r="BA7" s="163"/>
      <c r="BB7" s="163"/>
      <c r="BC7" s="163"/>
    </row>
    <row r="8" spans="1:57" ht="11.25" customHeight="1">
      <c r="A8" s="96">
        <v>2</v>
      </c>
      <c r="B8" s="155">
        <f t="shared" ref="B8:B37" si="3">B7+1</f>
        <v>43498</v>
      </c>
      <c r="C8" s="163" t="str">
        <f t="shared" si="0"/>
        <v/>
      </c>
      <c r="D8" s="163" t="str">
        <f t="shared" si="0"/>
        <v/>
      </c>
      <c r="E8" s="163" t="str">
        <f t="shared" si="0"/>
        <v/>
      </c>
      <c r="F8" s="163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63" t="str">
        <f t="shared" si="0"/>
        <v/>
      </c>
      <c r="L8" s="163" t="str">
        <f t="shared" si="0"/>
        <v/>
      </c>
      <c r="M8" s="163" t="str">
        <f t="shared" si="0"/>
        <v/>
      </c>
      <c r="N8" s="163" t="str">
        <f t="shared" si="0"/>
        <v/>
      </c>
      <c r="O8" s="163" t="str">
        <f t="shared" si="0"/>
        <v/>
      </c>
      <c r="P8" s="163" t="str">
        <f t="shared" si="0"/>
        <v/>
      </c>
      <c r="Q8" s="163" t="str">
        <f t="shared" si="0"/>
        <v/>
      </c>
      <c r="R8" s="163" t="str">
        <f t="shared" si="0"/>
        <v/>
      </c>
      <c r="S8" s="163" t="str">
        <f t="shared" si="0"/>
        <v/>
      </c>
      <c r="T8" s="163" t="str">
        <f t="shared" si="0"/>
        <v/>
      </c>
      <c r="U8" s="163" t="str">
        <f t="shared" si="0"/>
        <v/>
      </c>
      <c r="V8" s="163" t="str">
        <f t="shared" si="0"/>
        <v/>
      </c>
      <c r="W8" s="163" t="str">
        <f t="shared" si="0"/>
        <v/>
      </c>
      <c r="X8" s="163" t="str">
        <f t="shared" si="0"/>
        <v/>
      </c>
      <c r="Y8" s="163" t="str">
        <f t="shared" si="0"/>
        <v/>
      </c>
      <c r="Z8" s="163" t="str">
        <f t="shared" si="0"/>
        <v/>
      </c>
      <c r="AA8" s="163" t="str">
        <f t="shared" si="0"/>
        <v/>
      </c>
      <c r="AB8" s="163" t="str">
        <f t="shared" si="0"/>
        <v/>
      </c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 t="str">
        <f t="shared" si="1"/>
        <v/>
      </c>
      <c r="AW8" s="163"/>
      <c r="AX8" s="163"/>
      <c r="AY8" s="163"/>
      <c r="AZ8" s="163" t="str">
        <f t="shared" si="2"/>
        <v/>
      </c>
      <c r="BA8" s="163"/>
      <c r="BB8" s="163"/>
      <c r="BC8" s="163"/>
    </row>
    <row r="9" spans="1:57" ht="11.25" customHeight="1">
      <c r="A9" s="96">
        <v>3</v>
      </c>
      <c r="B9" s="155">
        <f t="shared" si="3"/>
        <v>43499</v>
      </c>
      <c r="C9" s="163" t="str">
        <f t="shared" si="0"/>
        <v/>
      </c>
      <c r="D9" s="163" t="str">
        <f t="shared" si="0"/>
        <v/>
      </c>
      <c r="E9" s="163" t="str">
        <f t="shared" si="0"/>
        <v/>
      </c>
      <c r="F9" s="163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63" t="str">
        <f t="shared" si="0"/>
        <v/>
      </c>
      <c r="L9" s="163" t="str">
        <f t="shared" si="0"/>
        <v/>
      </c>
      <c r="M9" s="163" t="str">
        <f t="shared" si="0"/>
        <v/>
      </c>
      <c r="N9" s="163" t="str">
        <f t="shared" si="0"/>
        <v/>
      </c>
      <c r="O9" s="163" t="str">
        <f t="shared" si="0"/>
        <v/>
      </c>
      <c r="P9" s="163" t="str">
        <f t="shared" si="0"/>
        <v/>
      </c>
      <c r="Q9" s="163" t="str">
        <f t="shared" si="0"/>
        <v/>
      </c>
      <c r="R9" s="163" t="str">
        <f t="shared" si="0"/>
        <v/>
      </c>
      <c r="S9" s="163" t="str">
        <f t="shared" si="0"/>
        <v/>
      </c>
      <c r="T9" s="163" t="str">
        <f t="shared" si="0"/>
        <v/>
      </c>
      <c r="U9" s="163" t="str">
        <f t="shared" si="0"/>
        <v/>
      </c>
      <c r="V9" s="163" t="str">
        <f t="shared" si="0"/>
        <v/>
      </c>
      <c r="W9" s="163" t="str">
        <f t="shared" si="0"/>
        <v/>
      </c>
      <c r="X9" s="163" t="str">
        <f t="shared" si="0"/>
        <v/>
      </c>
      <c r="Y9" s="163" t="str">
        <f t="shared" si="0"/>
        <v/>
      </c>
      <c r="Z9" s="163" t="str">
        <f t="shared" si="0"/>
        <v/>
      </c>
      <c r="AA9" s="163" t="str">
        <f t="shared" si="0"/>
        <v/>
      </c>
      <c r="AB9" s="163" t="str">
        <f t="shared" si="0"/>
        <v/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 t="str">
        <f t="shared" si="1"/>
        <v/>
      </c>
      <c r="AW9" s="163"/>
      <c r="AX9" s="163"/>
      <c r="AY9" s="163"/>
      <c r="AZ9" s="163" t="str">
        <f t="shared" si="2"/>
        <v/>
      </c>
      <c r="BA9" s="163"/>
      <c r="BB9" s="163"/>
      <c r="BC9" s="163"/>
    </row>
    <row r="10" spans="1:57" ht="11.25" customHeight="1">
      <c r="A10" s="96">
        <v>4</v>
      </c>
      <c r="B10" s="155">
        <f t="shared" si="3"/>
        <v>43500</v>
      </c>
      <c r="C10" s="163" t="str">
        <f t="shared" si="0"/>
        <v/>
      </c>
      <c r="D10" s="163" t="str">
        <f t="shared" si="0"/>
        <v/>
      </c>
      <c r="E10" s="163" t="str">
        <f t="shared" si="0"/>
        <v/>
      </c>
      <c r="F10" s="163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63" t="str">
        <f t="shared" si="0"/>
        <v/>
      </c>
      <c r="L10" s="163" t="str">
        <f t="shared" si="0"/>
        <v/>
      </c>
      <c r="M10" s="163" t="str">
        <f t="shared" si="0"/>
        <v/>
      </c>
      <c r="N10" s="163" t="str">
        <f t="shared" si="0"/>
        <v/>
      </c>
      <c r="O10" s="163" t="str">
        <f t="shared" si="0"/>
        <v/>
      </c>
      <c r="P10" s="163" t="str">
        <f t="shared" si="0"/>
        <v/>
      </c>
      <c r="Q10" s="163" t="str">
        <f t="shared" si="0"/>
        <v/>
      </c>
      <c r="R10" s="163" t="str">
        <f t="shared" si="0"/>
        <v/>
      </c>
      <c r="S10" s="163" t="str">
        <f t="shared" si="0"/>
        <v/>
      </c>
      <c r="T10" s="163" t="str">
        <f t="shared" si="0"/>
        <v/>
      </c>
      <c r="U10" s="163" t="str">
        <f t="shared" si="0"/>
        <v/>
      </c>
      <c r="V10" s="163" t="str">
        <f t="shared" si="0"/>
        <v/>
      </c>
      <c r="W10" s="163" t="str">
        <f t="shared" si="0"/>
        <v/>
      </c>
      <c r="X10" s="163" t="str">
        <f t="shared" si="0"/>
        <v/>
      </c>
      <c r="Y10" s="163" t="str">
        <f t="shared" si="0"/>
        <v/>
      </c>
      <c r="Z10" s="163" t="str">
        <f t="shared" si="0"/>
        <v/>
      </c>
      <c r="AA10" s="163" t="str">
        <f t="shared" si="0"/>
        <v/>
      </c>
      <c r="AB10" s="163" t="str">
        <f t="shared" si="0"/>
        <v/>
      </c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 t="str">
        <f t="shared" si="1"/>
        <v/>
      </c>
      <c r="AW10" s="163"/>
      <c r="AX10" s="163"/>
      <c r="AY10" s="163"/>
      <c r="AZ10" s="163" t="str">
        <f t="shared" si="2"/>
        <v/>
      </c>
      <c r="BA10" s="163"/>
      <c r="BB10" s="163"/>
      <c r="BC10" s="163"/>
    </row>
    <row r="11" spans="1:57" ht="11.25" customHeight="1">
      <c r="A11" s="96">
        <v>5</v>
      </c>
      <c r="B11" s="155">
        <f t="shared" si="3"/>
        <v>43501</v>
      </c>
      <c r="C11" s="163" t="str">
        <f t="shared" si="0"/>
        <v/>
      </c>
      <c r="D11" s="163" t="str">
        <f t="shared" si="0"/>
        <v/>
      </c>
      <c r="E11" s="163" t="str">
        <f t="shared" si="0"/>
        <v/>
      </c>
      <c r="F11" s="163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63" t="str">
        <f t="shared" si="0"/>
        <v/>
      </c>
      <c r="L11" s="163" t="str">
        <f t="shared" si="0"/>
        <v/>
      </c>
      <c r="M11" s="163" t="str">
        <f t="shared" si="0"/>
        <v/>
      </c>
      <c r="N11" s="163" t="str">
        <f t="shared" si="0"/>
        <v/>
      </c>
      <c r="O11" s="163" t="str">
        <f t="shared" si="0"/>
        <v/>
      </c>
      <c r="P11" s="163" t="str">
        <f t="shared" si="0"/>
        <v/>
      </c>
      <c r="Q11" s="163" t="str">
        <f t="shared" si="0"/>
        <v/>
      </c>
      <c r="R11" s="163" t="str">
        <f t="shared" si="0"/>
        <v/>
      </c>
      <c r="S11" s="163" t="str">
        <f t="shared" si="0"/>
        <v/>
      </c>
      <c r="T11" s="163" t="str">
        <f t="shared" si="0"/>
        <v/>
      </c>
      <c r="U11" s="163" t="str">
        <f t="shared" si="0"/>
        <v/>
      </c>
      <c r="V11" s="163" t="str">
        <f t="shared" si="0"/>
        <v/>
      </c>
      <c r="W11" s="163" t="str">
        <f t="shared" si="0"/>
        <v/>
      </c>
      <c r="X11" s="163" t="str">
        <f t="shared" si="0"/>
        <v/>
      </c>
      <c r="Y11" s="163" t="str">
        <f t="shared" si="0"/>
        <v/>
      </c>
      <c r="Z11" s="163" t="str">
        <f t="shared" si="0"/>
        <v/>
      </c>
      <c r="AA11" s="163" t="str">
        <f t="shared" si="0"/>
        <v/>
      </c>
      <c r="AB11" s="163" t="str">
        <f t="shared" si="0"/>
        <v/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 t="str">
        <f t="shared" si="1"/>
        <v/>
      </c>
      <c r="AW11" s="163"/>
      <c r="AX11" s="163"/>
      <c r="AY11" s="163"/>
      <c r="AZ11" s="163" t="str">
        <f t="shared" si="2"/>
        <v/>
      </c>
      <c r="BA11" s="163"/>
      <c r="BB11" s="163"/>
      <c r="BC11" s="163"/>
    </row>
    <row r="12" spans="1:57" ht="11.25" customHeight="1">
      <c r="A12" s="96">
        <v>6</v>
      </c>
      <c r="B12" s="155">
        <f t="shared" si="3"/>
        <v>43502</v>
      </c>
      <c r="C12" s="163" t="str">
        <f t="shared" si="0"/>
        <v/>
      </c>
      <c r="D12" s="163" t="str">
        <f t="shared" si="0"/>
        <v/>
      </c>
      <c r="E12" s="163" t="str">
        <f t="shared" si="0"/>
        <v/>
      </c>
      <c r="F12" s="163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63" t="str">
        <f t="shared" si="0"/>
        <v/>
      </c>
      <c r="L12" s="163" t="str">
        <f t="shared" si="0"/>
        <v/>
      </c>
      <c r="M12" s="163" t="str">
        <f t="shared" si="0"/>
        <v/>
      </c>
      <c r="N12" s="163" t="str">
        <f t="shared" si="0"/>
        <v/>
      </c>
      <c r="O12" s="163" t="str">
        <f t="shared" si="0"/>
        <v/>
      </c>
      <c r="P12" s="163" t="str">
        <f t="shared" si="0"/>
        <v/>
      </c>
      <c r="Q12" s="163" t="str">
        <f t="shared" si="0"/>
        <v/>
      </c>
      <c r="R12" s="163" t="str">
        <f t="shared" si="0"/>
        <v/>
      </c>
      <c r="S12" s="163" t="str">
        <f t="shared" si="0"/>
        <v/>
      </c>
      <c r="T12" s="163" t="str">
        <f t="shared" si="0"/>
        <v/>
      </c>
      <c r="U12" s="163" t="str">
        <f t="shared" si="0"/>
        <v/>
      </c>
      <c r="V12" s="163" t="str">
        <f t="shared" si="0"/>
        <v/>
      </c>
      <c r="W12" s="163" t="str">
        <f t="shared" si="0"/>
        <v/>
      </c>
      <c r="X12" s="163" t="str">
        <f t="shared" si="0"/>
        <v/>
      </c>
      <c r="Y12" s="163" t="str">
        <f t="shared" si="0"/>
        <v/>
      </c>
      <c r="Z12" s="163" t="str">
        <f t="shared" si="0"/>
        <v/>
      </c>
      <c r="AA12" s="163" t="str">
        <f t="shared" si="0"/>
        <v/>
      </c>
      <c r="AB12" s="163" t="str">
        <f t="shared" si="0"/>
        <v/>
      </c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 t="str">
        <f t="shared" si="1"/>
        <v/>
      </c>
      <c r="AW12" s="163"/>
      <c r="AX12" s="163"/>
      <c r="AY12" s="163"/>
      <c r="AZ12" s="163" t="str">
        <f t="shared" si="2"/>
        <v/>
      </c>
      <c r="BA12" s="163"/>
      <c r="BB12" s="163"/>
      <c r="BC12" s="163"/>
    </row>
    <row r="13" spans="1:57" ht="11.25" customHeight="1">
      <c r="A13" s="96">
        <v>7</v>
      </c>
      <c r="B13" s="155">
        <f t="shared" si="3"/>
        <v>43503</v>
      </c>
      <c r="C13" s="163" t="str">
        <f t="shared" si="0"/>
        <v/>
      </c>
      <c r="D13" s="163" t="str">
        <f t="shared" si="0"/>
        <v/>
      </c>
      <c r="E13" s="163" t="str">
        <f t="shared" si="0"/>
        <v/>
      </c>
      <c r="F13" s="163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63" t="str">
        <f t="shared" si="0"/>
        <v/>
      </c>
      <c r="L13" s="163" t="str">
        <f t="shared" si="0"/>
        <v/>
      </c>
      <c r="M13" s="163" t="str">
        <f t="shared" si="0"/>
        <v/>
      </c>
      <c r="N13" s="163" t="str">
        <f t="shared" si="0"/>
        <v/>
      </c>
      <c r="O13" s="163" t="str">
        <f t="shared" si="0"/>
        <v/>
      </c>
      <c r="P13" s="163" t="str">
        <f t="shared" si="0"/>
        <v/>
      </c>
      <c r="Q13" s="163" t="str">
        <f t="shared" si="0"/>
        <v/>
      </c>
      <c r="R13" s="163" t="str">
        <f t="shared" si="0"/>
        <v/>
      </c>
      <c r="S13" s="163" t="str">
        <f t="shared" si="0"/>
        <v/>
      </c>
      <c r="T13" s="163" t="str">
        <f t="shared" si="0"/>
        <v/>
      </c>
      <c r="U13" s="163" t="str">
        <f t="shared" si="0"/>
        <v/>
      </c>
      <c r="V13" s="163" t="str">
        <f t="shared" si="0"/>
        <v/>
      </c>
      <c r="W13" s="163" t="str">
        <f t="shared" si="0"/>
        <v/>
      </c>
      <c r="X13" s="163" t="str">
        <f t="shared" si="0"/>
        <v/>
      </c>
      <c r="Y13" s="163" t="str">
        <f t="shared" si="0"/>
        <v/>
      </c>
      <c r="Z13" s="163" t="str">
        <f t="shared" si="0"/>
        <v/>
      </c>
      <c r="AA13" s="163" t="str">
        <f t="shared" si="0"/>
        <v/>
      </c>
      <c r="AB13" s="163" t="str">
        <f t="shared" si="0"/>
        <v/>
      </c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 t="str">
        <f t="shared" si="1"/>
        <v/>
      </c>
      <c r="AW13" s="163"/>
      <c r="AX13" s="163"/>
      <c r="AY13" s="163"/>
      <c r="AZ13" s="163" t="str">
        <f t="shared" si="2"/>
        <v/>
      </c>
      <c r="BA13" s="163"/>
      <c r="BB13" s="163"/>
      <c r="BC13" s="163"/>
    </row>
    <row r="14" spans="1:57" ht="11.25" customHeight="1">
      <c r="A14" s="96">
        <v>8</v>
      </c>
      <c r="B14" s="155">
        <f t="shared" si="3"/>
        <v>43504</v>
      </c>
      <c r="C14" s="163" t="str">
        <f t="shared" si="0"/>
        <v/>
      </c>
      <c r="D14" s="163" t="str">
        <f t="shared" si="0"/>
        <v/>
      </c>
      <c r="E14" s="163" t="str">
        <f t="shared" si="0"/>
        <v/>
      </c>
      <c r="F14" s="163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63" t="str">
        <f t="shared" si="0"/>
        <v/>
      </c>
      <c r="L14" s="163" t="str">
        <f t="shared" si="0"/>
        <v/>
      </c>
      <c r="M14" s="163" t="str">
        <f t="shared" si="0"/>
        <v/>
      </c>
      <c r="N14" s="163" t="str">
        <f t="shared" si="0"/>
        <v/>
      </c>
      <c r="O14" s="163" t="str">
        <f t="shared" si="0"/>
        <v/>
      </c>
      <c r="P14" s="163" t="str">
        <f t="shared" si="0"/>
        <v/>
      </c>
      <c r="Q14" s="163" t="str">
        <f t="shared" si="0"/>
        <v/>
      </c>
      <c r="R14" s="163" t="str">
        <f t="shared" si="0"/>
        <v/>
      </c>
      <c r="S14" s="163" t="str">
        <f t="shared" si="0"/>
        <v/>
      </c>
      <c r="T14" s="163" t="str">
        <f t="shared" si="0"/>
        <v/>
      </c>
      <c r="U14" s="163" t="str">
        <f t="shared" si="0"/>
        <v/>
      </c>
      <c r="V14" s="163" t="str">
        <f t="shared" si="0"/>
        <v/>
      </c>
      <c r="W14" s="163" t="str">
        <f t="shared" si="0"/>
        <v/>
      </c>
      <c r="X14" s="163" t="str">
        <f t="shared" si="0"/>
        <v/>
      </c>
      <c r="Y14" s="163" t="str">
        <f t="shared" si="0"/>
        <v/>
      </c>
      <c r="Z14" s="163" t="str">
        <f t="shared" si="0"/>
        <v/>
      </c>
      <c r="AA14" s="163" t="str">
        <f t="shared" si="0"/>
        <v/>
      </c>
      <c r="AB14" s="163" t="str">
        <f t="shared" si="0"/>
        <v/>
      </c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 t="str">
        <f t="shared" si="1"/>
        <v/>
      </c>
      <c r="AW14" s="163"/>
      <c r="AX14" s="163"/>
      <c r="AY14" s="163"/>
      <c r="AZ14" s="163" t="str">
        <f t="shared" si="2"/>
        <v/>
      </c>
      <c r="BA14" s="163"/>
      <c r="BB14" s="163"/>
      <c r="BC14" s="163"/>
    </row>
    <row r="15" spans="1:57" ht="11.25" customHeight="1">
      <c r="A15" s="96">
        <v>9</v>
      </c>
      <c r="B15" s="155">
        <f t="shared" si="3"/>
        <v>43505</v>
      </c>
      <c r="C15" s="163" t="str">
        <f t="shared" si="0"/>
        <v/>
      </c>
      <c r="D15" s="163" t="str">
        <f t="shared" si="0"/>
        <v/>
      </c>
      <c r="E15" s="163" t="str">
        <f t="shared" si="0"/>
        <v/>
      </c>
      <c r="F15" s="163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63" t="str">
        <f t="shared" si="0"/>
        <v/>
      </c>
      <c r="L15" s="163" t="str">
        <f t="shared" si="0"/>
        <v/>
      </c>
      <c r="M15" s="163" t="str">
        <f t="shared" si="0"/>
        <v/>
      </c>
      <c r="N15" s="163" t="str">
        <f t="shared" si="0"/>
        <v/>
      </c>
      <c r="O15" s="163" t="str">
        <f t="shared" si="0"/>
        <v/>
      </c>
      <c r="P15" s="163" t="str">
        <f t="shared" si="0"/>
        <v/>
      </c>
      <c r="Q15" s="163" t="str">
        <f t="shared" si="0"/>
        <v/>
      </c>
      <c r="R15" s="163" t="str">
        <f t="shared" si="0"/>
        <v/>
      </c>
      <c r="S15" s="163" t="str">
        <f t="shared" si="0"/>
        <v/>
      </c>
      <c r="T15" s="163" t="str">
        <f t="shared" si="0"/>
        <v/>
      </c>
      <c r="U15" s="163" t="str">
        <f t="shared" si="0"/>
        <v/>
      </c>
      <c r="V15" s="163" t="str">
        <f t="shared" si="0"/>
        <v/>
      </c>
      <c r="W15" s="163" t="str">
        <f t="shared" si="0"/>
        <v/>
      </c>
      <c r="X15" s="163" t="str">
        <f t="shared" si="0"/>
        <v/>
      </c>
      <c r="Y15" s="163" t="str">
        <f t="shared" si="0"/>
        <v/>
      </c>
      <c r="Z15" s="163" t="str">
        <f t="shared" si="0"/>
        <v/>
      </c>
      <c r="AA15" s="163" t="str">
        <f t="shared" si="0"/>
        <v/>
      </c>
      <c r="AB15" s="163" t="str">
        <f t="shared" si="0"/>
        <v/>
      </c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 t="str">
        <f t="shared" si="1"/>
        <v/>
      </c>
      <c r="AW15" s="163"/>
      <c r="AX15" s="163"/>
      <c r="AY15" s="163"/>
      <c r="AZ15" s="163" t="str">
        <f t="shared" si="2"/>
        <v/>
      </c>
      <c r="BA15" s="163"/>
      <c r="BB15" s="163"/>
      <c r="BC15" s="163"/>
    </row>
    <row r="16" spans="1:57" ht="11.25" customHeight="1">
      <c r="A16" s="96">
        <v>10</v>
      </c>
      <c r="B16" s="155">
        <f t="shared" si="3"/>
        <v>43506</v>
      </c>
      <c r="C16" s="163" t="str">
        <f t="shared" si="0"/>
        <v/>
      </c>
      <c r="D16" s="163" t="str">
        <f t="shared" si="0"/>
        <v/>
      </c>
      <c r="E16" s="163" t="str">
        <f t="shared" si="0"/>
        <v/>
      </c>
      <c r="F16" s="163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63" t="str">
        <f t="shared" si="0"/>
        <v/>
      </c>
      <c r="L16" s="163" t="str">
        <f t="shared" si="0"/>
        <v/>
      </c>
      <c r="M16" s="163" t="str">
        <f t="shared" si="0"/>
        <v/>
      </c>
      <c r="N16" s="163" t="str">
        <f t="shared" si="0"/>
        <v/>
      </c>
      <c r="O16" s="163" t="str">
        <f t="shared" si="0"/>
        <v/>
      </c>
      <c r="P16" s="163" t="str">
        <f t="shared" si="0"/>
        <v/>
      </c>
      <c r="Q16" s="163" t="str">
        <f t="shared" si="0"/>
        <v/>
      </c>
      <c r="R16" s="163" t="str">
        <f t="shared" si="0"/>
        <v/>
      </c>
      <c r="S16" s="163" t="str">
        <f t="shared" si="0"/>
        <v/>
      </c>
      <c r="T16" s="163" t="str">
        <f t="shared" si="0"/>
        <v/>
      </c>
      <c r="U16" s="163" t="str">
        <f t="shared" si="0"/>
        <v/>
      </c>
      <c r="V16" s="163" t="str">
        <f t="shared" si="0"/>
        <v/>
      </c>
      <c r="W16" s="163" t="str">
        <f t="shared" si="0"/>
        <v/>
      </c>
      <c r="X16" s="163" t="str">
        <f t="shared" si="0"/>
        <v/>
      </c>
      <c r="Y16" s="163" t="str">
        <f t="shared" si="0"/>
        <v/>
      </c>
      <c r="Z16" s="163" t="str">
        <f t="shared" si="0"/>
        <v/>
      </c>
      <c r="AA16" s="163" t="str">
        <f t="shared" si="0"/>
        <v/>
      </c>
      <c r="AB16" s="163" t="str">
        <f t="shared" si="0"/>
        <v/>
      </c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 t="str">
        <f t="shared" si="1"/>
        <v/>
      </c>
      <c r="AW16" s="163"/>
      <c r="AX16" s="163"/>
      <c r="AY16" s="163"/>
      <c r="AZ16" s="163" t="str">
        <f t="shared" si="2"/>
        <v/>
      </c>
      <c r="BA16" s="163"/>
      <c r="BB16" s="163"/>
      <c r="BC16" s="163"/>
    </row>
    <row r="17" spans="1:55" ht="11.25" customHeight="1">
      <c r="A17" s="96">
        <v>11</v>
      </c>
      <c r="B17" s="155">
        <f t="shared" si="3"/>
        <v>43507</v>
      </c>
      <c r="C17" s="163" t="str">
        <f t="shared" si="0"/>
        <v/>
      </c>
      <c r="D17" s="163" t="str">
        <f t="shared" si="0"/>
        <v/>
      </c>
      <c r="E17" s="163" t="str">
        <f t="shared" si="0"/>
        <v/>
      </c>
      <c r="F17" s="163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63" t="str">
        <f t="shared" si="0"/>
        <v/>
      </c>
      <c r="L17" s="163" t="str">
        <f t="shared" si="0"/>
        <v/>
      </c>
      <c r="M17" s="163" t="str">
        <f t="shared" si="0"/>
        <v/>
      </c>
      <c r="N17" s="163" t="str">
        <f t="shared" si="0"/>
        <v/>
      </c>
      <c r="O17" s="163" t="str">
        <f t="shared" si="0"/>
        <v/>
      </c>
      <c r="P17" s="163" t="str">
        <f t="shared" si="0"/>
        <v/>
      </c>
      <c r="Q17" s="163" t="str">
        <f t="shared" si="0"/>
        <v/>
      </c>
      <c r="R17" s="163" t="str">
        <f t="shared" si="0"/>
        <v/>
      </c>
      <c r="S17" s="163" t="str">
        <f t="shared" si="0"/>
        <v/>
      </c>
      <c r="T17" s="163" t="str">
        <f t="shared" si="0"/>
        <v/>
      </c>
      <c r="U17" s="163" t="str">
        <f t="shared" si="0"/>
        <v/>
      </c>
      <c r="V17" s="163" t="str">
        <f t="shared" si="0"/>
        <v/>
      </c>
      <c r="W17" s="163" t="str">
        <f t="shared" si="0"/>
        <v/>
      </c>
      <c r="X17" s="163" t="str">
        <f t="shared" si="0"/>
        <v/>
      </c>
      <c r="Y17" s="163" t="str">
        <f t="shared" si="0"/>
        <v/>
      </c>
      <c r="Z17" s="163" t="str">
        <f t="shared" si="0"/>
        <v/>
      </c>
      <c r="AA17" s="163" t="str">
        <f t="shared" si="0"/>
        <v/>
      </c>
      <c r="AB17" s="163" t="str">
        <f t="shared" si="0"/>
        <v/>
      </c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 t="str">
        <f t="shared" si="1"/>
        <v/>
      </c>
      <c r="AW17" s="163"/>
      <c r="AX17" s="163"/>
      <c r="AY17" s="163"/>
      <c r="AZ17" s="163" t="str">
        <f t="shared" si="2"/>
        <v/>
      </c>
      <c r="BA17" s="163"/>
      <c r="BB17" s="163"/>
      <c r="BC17" s="163"/>
    </row>
    <row r="18" spans="1:55" ht="11.25" customHeight="1">
      <c r="A18" s="96">
        <v>12</v>
      </c>
      <c r="B18" s="155">
        <f t="shared" si="3"/>
        <v>43508</v>
      </c>
      <c r="C18" s="163" t="str">
        <f t="shared" si="0"/>
        <v/>
      </c>
      <c r="D18" s="163" t="str">
        <f t="shared" si="0"/>
        <v/>
      </c>
      <c r="E18" s="163" t="str">
        <f t="shared" si="0"/>
        <v/>
      </c>
      <c r="F18" s="163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63" t="str">
        <f t="shared" si="0"/>
        <v/>
      </c>
      <c r="L18" s="163" t="str">
        <f t="shared" si="0"/>
        <v/>
      </c>
      <c r="M18" s="163" t="str">
        <f t="shared" si="0"/>
        <v/>
      </c>
      <c r="N18" s="163" t="str">
        <f t="shared" si="0"/>
        <v/>
      </c>
      <c r="O18" s="163" t="str">
        <f t="shared" si="0"/>
        <v/>
      </c>
      <c r="P18" s="163" t="str">
        <f t="shared" si="0"/>
        <v/>
      </c>
      <c r="Q18" s="163" t="str">
        <f t="shared" si="0"/>
        <v/>
      </c>
      <c r="R18" s="163" t="str">
        <f t="shared" si="0"/>
        <v/>
      </c>
      <c r="S18" s="163" t="str">
        <f t="shared" si="0"/>
        <v/>
      </c>
      <c r="T18" s="163" t="str">
        <f t="shared" si="0"/>
        <v/>
      </c>
      <c r="U18" s="163" t="str">
        <f t="shared" si="0"/>
        <v/>
      </c>
      <c r="V18" s="163" t="str">
        <f t="shared" si="0"/>
        <v/>
      </c>
      <c r="W18" s="163" t="str">
        <f t="shared" si="0"/>
        <v/>
      </c>
      <c r="X18" s="163" t="str">
        <f t="shared" si="0"/>
        <v/>
      </c>
      <c r="Y18" s="163" t="str">
        <f t="shared" si="0"/>
        <v/>
      </c>
      <c r="Z18" s="163" t="str">
        <f t="shared" si="0"/>
        <v/>
      </c>
      <c r="AA18" s="163" t="str">
        <f t="shared" si="0"/>
        <v/>
      </c>
      <c r="AB18" s="163" t="str">
        <f t="shared" si="0"/>
        <v/>
      </c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 t="str">
        <f t="shared" si="1"/>
        <v/>
      </c>
      <c r="AW18" s="163"/>
      <c r="AX18" s="163"/>
      <c r="AY18" s="163"/>
      <c r="AZ18" s="163" t="str">
        <f t="shared" si="2"/>
        <v/>
      </c>
      <c r="BA18" s="163"/>
      <c r="BB18" s="163"/>
      <c r="BC18" s="163"/>
    </row>
    <row r="19" spans="1:55" ht="11.25" customHeight="1">
      <c r="A19" s="96">
        <v>13</v>
      </c>
      <c r="B19" s="155">
        <f t="shared" si="3"/>
        <v>43509</v>
      </c>
      <c r="C19" s="163" t="str">
        <f t="shared" si="0"/>
        <v/>
      </c>
      <c r="D19" s="163" t="str">
        <f t="shared" si="0"/>
        <v/>
      </c>
      <c r="E19" s="163" t="str">
        <f t="shared" si="0"/>
        <v/>
      </c>
      <c r="F19" s="163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63" t="str">
        <f t="shared" si="0"/>
        <v/>
      </c>
      <c r="L19" s="163" t="str">
        <f t="shared" si="0"/>
        <v/>
      </c>
      <c r="M19" s="163" t="str">
        <f t="shared" si="0"/>
        <v/>
      </c>
      <c r="N19" s="163" t="str">
        <f t="shared" si="0"/>
        <v/>
      </c>
      <c r="O19" s="163" t="str">
        <f t="shared" si="0"/>
        <v/>
      </c>
      <c r="P19" s="163" t="str">
        <f t="shared" si="0"/>
        <v/>
      </c>
      <c r="Q19" s="163" t="str">
        <f t="shared" si="0"/>
        <v/>
      </c>
      <c r="R19" s="163" t="str">
        <f t="shared" si="0"/>
        <v/>
      </c>
      <c r="S19" s="163" t="str">
        <f t="shared" si="0"/>
        <v/>
      </c>
      <c r="T19" s="163" t="str">
        <f t="shared" si="0"/>
        <v/>
      </c>
      <c r="U19" s="163" t="str">
        <f t="shared" si="0"/>
        <v/>
      </c>
      <c r="V19" s="163" t="str">
        <f t="shared" si="0"/>
        <v/>
      </c>
      <c r="W19" s="163" t="str">
        <f t="shared" si="0"/>
        <v/>
      </c>
      <c r="X19" s="163" t="str">
        <f t="shared" si="0"/>
        <v/>
      </c>
      <c r="Y19" s="163" t="str">
        <f t="shared" si="0"/>
        <v/>
      </c>
      <c r="Z19" s="163" t="str">
        <f t="shared" si="0"/>
        <v/>
      </c>
      <c r="AA19" s="163" t="str">
        <f t="shared" si="0"/>
        <v/>
      </c>
      <c r="AB19" s="163" t="str">
        <f t="shared" si="0"/>
        <v/>
      </c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 t="str">
        <f t="shared" si="1"/>
        <v/>
      </c>
      <c r="AW19" s="163"/>
      <c r="AX19" s="163"/>
      <c r="AY19" s="163"/>
      <c r="AZ19" s="163" t="str">
        <f t="shared" si="2"/>
        <v/>
      </c>
      <c r="BA19" s="163"/>
      <c r="BB19" s="163"/>
      <c r="BC19" s="163"/>
    </row>
    <row r="20" spans="1:55" ht="11.25" customHeight="1">
      <c r="A20" s="96">
        <v>14</v>
      </c>
      <c r="B20" s="155">
        <f t="shared" si="3"/>
        <v>43510</v>
      </c>
      <c r="C20" s="163" t="str">
        <f t="shared" si="0"/>
        <v/>
      </c>
      <c r="D20" s="163" t="str">
        <f t="shared" si="0"/>
        <v/>
      </c>
      <c r="E20" s="163" t="str">
        <f t="shared" si="0"/>
        <v/>
      </c>
      <c r="F20" s="163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63" t="str">
        <f t="shared" si="0"/>
        <v/>
      </c>
      <c r="L20" s="163" t="str">
        <f t="shared" si="0"/>
        <v/>
      </c>
      <c r="M20" s="163" t="str">
        <f t="shared" si="0"/>
        <v/>
      </c>
      <c r="N20" s="163" t="str">
        <f t="shared" si="0"/>
        <v/>
      </c>
      <c r="O20" s="163" t="str">
        <f t="shared" si="0"/>
        <v/>
      </c>
      <c r="P20" s="163" t="str">
        <f t="shared" si="0"/>
        <v/>
      </c>
      <c r="Q20" s="163" t="str">
        <f t="shared" si="0"/>
        <v/>
      </c>
      <c r="R20" s="163" t="str">
        <f t="shared" si="0"/>
        <v/>
      </c>
      <c r="S20" s="163" t="str">
        <f t="shared" si="0"/>
        <v/>
      </c>
      <c r="T20" s="163" t="str">
        <f t="shared" si="0"/>
        <v/>
      </c>
      <c r="U20" s="163" t="str">
        <f t="shared" si="0"/>
        <v/>
      </c>
      <c r="V20" s="163" t="str">
        <f t="shared" si="0"/>
        <v/>
      </c>
      <c r="W20" s="163" t="str">
        <f t="shared" si="0"/>
        <v/>
      </c>
      <c r="X20" s="163" t="str">
        <f t="shared" si="0"/>
        <v/>
      </c>
      <c r="Y20" s="163" t="str">
        <f t="shared" si="0"/>
        <v/>
      </c>
      <c r="Z20" s="163" t="str">
        <f t="shared" si="0"/>
        <v/>
      </c>
      <c r="AA20" s="163" t="str">
        <f t="shared" si="0"/>
        <v/>
      </c>
      <c r="AB20" s="163" t="str">
        <f t="shared" si="0"/>
        <v/>
      </c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 t="str">
        <f t="shared" si="1"/>
        <v/>
      </c>
      <c r="AW20" s="163"/>
      <c r="AX20" s="163"/>
      <c r="AY20" s="163"/>
      <c r="AZ20" s="163" t="str">
        <f t="shared" si="2"/>
        <v/>
      </c>
      <c r="BA20" s="163"/>
      <c r="BB20" s="163"/>
      <c r="BC20" s="163"/>
    </row>
    <row r="21" spans="1:55" ht="11.25" customHeight="1">
      <c r="A21" s="96">
        <v>15</v>
      </c>
      <c r="B21" s="155">
        <f t="shared" si="3"/>
        <v>43511</v>
      </c>
      <c r="C21" s="163" t="str">
        <f t="shared" si="0"/>
        <v/>
      </c>
      <c r="D21" s="163" t="str">
        <f t="shared" si="0"/>
        <v/>
      </c>
      <c r="E21" s="163" t="str">
        <f t="shared" si="0"/>
        <v/>
      </c>
      <c r="F21" s="163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63" t="str">
        <f t="shared" si="0"/>
        <v/>
      </c>
      <c r="L21" s="163" t="str">
        <f t="shared" si="0"/>
        <v/>
      </c>
      <c r="M21" s="163" t="str">
        <f t="shared" si="0"/>
        <v/>
      </c>
      <c r="N21" s="163" t="str">
        <f t="shared" si="0"/>
        <v/>
      </c>
      <c r="O21" s="163" t="str">
        <f t="shared" si="0"/>
        <v/>
      </c>
      <c r="P21" s="163" t="str">
        <f t="shared" si="0"/>
        <v/>
      </c>
      <c r="Q21" s="163" t="str">
        <f t="shared" si="0"/>
        <v/>
      </c>
      <c r="R21" s="163" t="str">
        <f t="shared" si="0"/>
        <v/>
      </c>
      <c r="S21" s="163" t="str">
        <f t="shared" si="0"/>
        <v/>
      </c>
      <c r="T21" s="163" t="str">
        <f t="shared" si="0"/>
        <v/>
      </c>
      <c r="U21" s="163" t="str">
        <f t="shared" si="0"/>
        <v/>
      </c>
      <c r="V21" s="163" t="str">
        <f t="shared" si="0"/>
        <v/>
      </c>
      <c r="W21" s="163" t="str">
        <f t="shared" si="0"/>
        <v/>
      </c>
      <c r="X21" s="163" t="str">
        <f t="shared" si="0"/>
        <v/>
      </c>
      <c r="Y21" s="163" t="str">
        <f t="shared" si="0"/>
        <v/>
      </c>
      <c r="Z21" s="163" t="str">
        <f t="shared" si="0"/>
        <v/>
      </c>
      <c r="AA21" s="163" t="str">
        <f t="shared" si="0"/>
        <v/>
      </c>
      <c r="AB21" s="163" t="str">
        <f t="shared" si="0"/>
        <v/>
      </c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 t="str">
        <f t="shared" si="1"/>
        <v/>
      </c>
      <c r="AW21" s="163"/>
      <c r="AX21" s="163"/>
      <c r="AY21" s="163"/>
      <c r="AZ21" s="163" t="str">
        <f t="shared" si="2"/>
        <v/>
      </c>
      <c r="BA21" s="163"/>
      <c r="BB21" s="163"/>
      <c r="BC21" s="163"/>
    </row>
    <row r="22" spans="1:55" ht="11.25" customHeight="1">
      <c r="A22" s="96">
        <v>16</v>
      </c>
      <c r="B22" s="155">
        <f t="shared" si="3"/>
        <v>43512</v>
      </c>
      <c r="C22" s="163" t="str">
        <f t="shared" si="0"/>
        <v/>
      </c>
      <c r="D22" s="163" t="str">
        <f t="shared" si="0"/>
        <v/>
      </c>
      <c r="E22" s="163" t="str">
        <f t="shared" si="0"/>
        <v/>
      </c>
      <c r="F22" s="163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63" t="str">
        <f t="shared" si="0"/>
        <v/>
      </c>
      <c r="L22" s="163" t="str">
        <f t="shared" si="0"/>
        <v/>
      </c>
      <c r="M22" s="163" t="str">
        <f t="shared" si="0"/>
        <v/>
      </c>
      <c r="N22" s="163" t="str">
        <f t="shared" si="0"/>
        <v/>
      </c>
      <c r="O22" s="163" t="str">
        <f t="shared" si="0"/>
        <v/>
      </c>
      <c r="P22" s="163" t="str">
        <f t="shared" si="0"/>
        <v/>
      </c>
      <c r="Q22" s="163" t="str">
        <f t="shared" si="0"/>
        <v/>
      </c>
      <c r="R22" s="163" t="str">
        <f t="shared" si="0"/>
        <v/>
      </c>
      <c r="S22" s="163" t="str">
        <f t="shared" si="0"/>
        <v/>
      </c>
      <c r="T22" s="163" t="str">
        <f t="shared" si="0"/>
        <v/>
      </c>
      <c r="U22" s="163" t="str">
        <f t="shared" si="0"/>
        <v/>
      </c>
      <c r="V22" s="163" t="str">
        <f t="shared" si="0"/>
        <v/>
      </c>
      <c r="W22" s="163" t="str">
        <f t="shared" si="0"/>
        <v/>
      </c>
      <c r="X22" s="163" t="str">
        <f t="shared" si="0"/>
        <v/>
      </c>
      <c r="Y22" s="163" t="str">
        <f t="shared" si="0"/>
        <v/>
      </c>
      <c r="Z22" s="163" t="str">
        <f t="shared" si="0"/>
        <v/>
      </c>
      <c r="AA22" s="163" t="str">
        <f t="shared" si="0"/>
        <v/>
      </c>
      <c r="AB22" s="163" t="str">
        <f t="shared" si="0"/>
        <v/>
      </c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 t="str">
        <f t="shared" si="1"/>
        <v/>
      </c>
      <c r="AW22" s="163"/>
      <c r="AX22" s="163"/>
      <c r="AY22" s="163"/>
      <c r="AZ22" s="163" t="str">
        <f t="shared" si="2"/>
        <v/>
      </c>
      <c r="BA22" s="163"/>
      <c r="BB22" s="163"/>
      <c r="BC22" s="163"/>
    </row>
    <row r="23" spans="1:55" ht="11.25" customHeight="1">
      <c r="A23" s="96">
        <v>17</v>
      </c>
      <c r="B23" s="155">
        <f t="shared" si="3"/>
        <v>43513</v>
      </c>
      <c r="C23" s="163" t="str">
        <f t="shared" si="0"/>
        <v/>
      </c>
      <c r="D23" s="163" t="str">
        <f t="shared" si="0"/>
        <v/>
      </c>
      <c r="E23" s="163" t="str">
        <f t="shared" si="0"/>
        <v/>
      </c>
      <c r="F23" s="163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63" t="str">
        <f t="shared" si="0"/>
        <v/>
      </c>
      <c r="L23" s="163" t="str">
        <f t="shared" si="0"/>
        <v/>
      </c>
      <c r="M23" s="163" t="str">
        <f t="shared" si="0"/>
        <v/>
      </c>
      <c r="N23" s="163" t="str">
        <f t="shared" si="0"/>
        <v/>
      </c>
      <c r="O23" s="163" t="str">
        <f t="shared" si="0"/>
        <v/>
      </c>
      <c r="P23" s="163" t="str">
        <f t="shared" si="0"/>
        <v/>
      </c>
      <c r="Q23" s="163" t="str">
        <f t="shared" si="0"/>
        <v/>
      </c>
      <c r="R23" s="163" t="str">
        <f t="shared" si="0"/>
        <v/>
      </c>
      <c r="S23" s="163" t="str">
        <f t="shared" si="0"/>
        <v/>
      </c>
      <c r="T23" s="163" t="str">
        <f t="shared" si="0"/>
        <v/>
      </c>
      <c r="U23" s="163" t="str">
        <f t="shared" si="0"/>
        <v/>
      </c>
      <c r="V23" s="163" t="str">
        <f t="shared" si="0"/>
        <v/>
      </c>
      <c r="W23" s="163" t="str">
        <f t="shared" si="0"/>
        <v/>
      </c>
      <c r="X23" s="163" t="str">
        <f t="shared" si="0"/>
        <v/>
      </c>
      <c r="Y23" s="163" t="str">
        <f t="shared" si="0"/>
        <v/>
      </c>
      <c r="Z23" s="163" t="str">
        <f t="shared" si="0"/>
        <v/>
      </c>
      <c r="AA23" s="163" t="str">
        <f t="shared" si="0"/>
        <v/>
      </c>
      <c r="AB23" s="163" t="str">
        <f t="shared" si="0"/>
        <v/>
      </c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 t="str">
        <f t="shared" si="1"/>
        <v/>
      </c>
      <c r="AW23" s="163"/>
      <c r="AX23" s="163"/>
      <c r="AY23" s="163"/>
      <c r="AZ23" s="163" t="str">
        <f t="shared" si="2"/>
        <v/>
      </c>
      <c r="BA23" s="163"/>
      <c r="BB23" s="163"/>
      <c r="BC23" s="163"/>
    </row>
    <row r="24" spans="1:55" ht="11.25" customHeight="1">
      <c r="A24" s="96">
        <v>18</v>
      </c>
      <c r="B24" s="155">
        <f t="shared" si="3"/>
        <v>43514</v>
      </c>
      <c r="C24" s="163" t="str">
        <f t="shared" si="0"/>
        <v/>
      </c>
      <c r="D24" s="163" t="str">
        <f t="shared" si="0"/>
        <v/>
      </c>
      <c r="E24" s="163" t="str">
        <f t="shared" si="0"/>
        <v/>
      </c>
      <c r="F24" s="163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63" t="str">
        <f t="shared" si="0"/>
        <v/>
      </c>
      <c r="L24" s="163" t="str">
        <f t="shared" si="0"/>
        <v/>
      </c>
      <c r="M24" s="163" t="str">
        <f t="shared" si="0"/>
        <v/>
      </c>
      <c r="N24" s="163" t="str">
        <f t="shared" si="0"/>
        <v/>
      </c>
      <c r="O24" s="163" t="str">
        <f t="shared" si="0"/>
        <v/>
      </c>
      <c r="P24" s="163" t="str">
        <f t="shared" si="0"/>
        <v/>
      </c>
      <c r="Q24" s="163" t="str">
        <f t="shared" si="0"/>
        <v/>
      </c>
      <c r="R24" s="163" t="str">
        <f t="shared" si="0"/>
        <v/>
      </c>
      <c r="S24" s="163" t="str">
        <f t="shared" si="0"/>
        <v/>
      </c>
      <c r="T24" s="163" t="str">
        <f t="shared" si="0"/>
        <v/>
      </c>
      <c r="U24" s="163" t="str">
        <f t="shared" si="0"/>
        <v/>
      </c>
      <c r="V24" s="163" t="str">
        <f t="shared" si="0"/>
        <v/>
      </c>
      <c r="W24" s="163" t="str">
        <f t="shared" si="0"/>
        <v/>
      </c>
      <c r="X24" s="163" t="str">
        <f t="shared" si="0"/>
        <v/>
      </c>
      <c r="Y24" s="163" t="str">
        <f t="shared" si="0"/>
        <v/>
      </c>
      <c r="Z24" s="163" t="str">
        <f t="shared" si="0"/>
        <v/>
      </c>
      <c r="AA24" s="163" t="str">
        <f t="shared" si="0"/>
        <v/>
      </c>
      <c r="AB24" s="163" t="str">
        <f t="shared" si="0"/>
        <v/>
      </c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 t="str">
        <f t="shared" si="1"/>
        <v/>
      </c>
      <c r="AW24" s="163"/>
      <c r="AX24" s="163"/>
      <c r="AY24" s="163"/>
      <c r="AZ24" s="163" t="str">
        <f t="shared" si="2"/>
        <v/>
      </c>
      <c r="BA24" s="163"/>
      <c r="BB24" s="163"/>
      <c r="BC24" s="163"/>
    </row>
    <row r="25" spans="1:55" ht="11.25" customHeight="1">
      <c r="A25" s="96">
        <v>19</v>
      </c>
      <c r="B25" s="155">
        <f t="shared" si="3"/>
        <v>43515</v>
      </c>
      <c r="C25" s="163" t="str">
        <f t="shared" si="0"/>
        <v/>
      </c>
      <c r="D25" s="163" t="str">
        <f t="shared" si="0"/>
        <v/>
      </c>
      <c r="E25" s="163" t="str">
        <f t="shared" si="0"/>
        <v/>
      </c>
      <c r="F25" s="163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63" t="str">
        <f t="shared" si="0"/>
        <v/>
      </c>
      <c r="L25" s="163" t="str">
        <f t="shared" si="0"/>
        <v/>
      </c>
      <c r="M25" s="163" t="str">
        <f t="shared" si="0"/>
        <v/>
      </c>
      <c r="N25" s="163" t="str">
        <f t="shared" si="0"/>
        <v/>
      </c>
      <c r="O25" s="163" t="str">
        <f t="shared" si="0"/>
        <v/>
      </c>
      <c r="P25" s="163" t="str">
        <f t="shared" si="0"/>
        <v/>
      </c>
      <c r="Q25" s="163" t="str">
        <f t="shared" si="0"/>
        <v/>
      </c>
      <c r="R25" s="163" t="str">
        <f t="shared" si="0"/>
        <v/>
      </c>
      <c r="S25" s="163" t="str">
        <f t="shared" si="0"/>
        <v/>
      </c>
      <c r="T25" s="163" t="str">
        <f t="shared" si="0"/>
        <v/>
      </c>
      <c r="U25" s="163" t="str">
        <f t="shared" si="0"/>
        <v/>
      </c>
      <c r="V25" s="163" t="str">
        <f t="shared" si="0"/>
        <v/>
      </c>
      <c r="W25" s="163" t="str">
        <f t="shared" si="0"/>
        <v/>
      </c>
      <c r="X25" s="163" t="str">
        <f t="shared" si="0"/>
        <v/>
      </c>
      <c r="Y25" s="163" t="str">
        <f t="shared" si="0"/>
        <v/>
      </c>
      <c r="Z25" s="163" t="str">
        <f t="shared" si="0"/>
        <v/>
      </c>
      <c r="AA25" s="163" t="str">
        <f t="shared" si="0"/>
        <v/>
      </c>
      <c r="AB25" s="163" t="str">
        <f t="shared" si="0"/>
        <v/>
      </c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 t="str">
        <f t="shared" si="1"/>
        <v/>
      </c>
      <c r="AW25" s="163"/>
      <c r="AX25" s="163"/>
      <c r="AY25" s="163"/>
      <c r="AZ25" s="163" t="str">
        <f t="shared" si="2"/>
        <v/>
      </c>
      <c r="BA25" s="163"/>
      <c r="BB25" s="163"/>
      <c r="BC25" s="163"/>
    </row>
    <row r="26" spans="1:55" ht="11.25" customHeight="1">
      <c r="A26" s="96">
        <v>20</v>
      </c>
      <c r="B26" s="155">
        <f t="shared" si="3"/>
        <v>43516</v>
      </c>
      <c r="C26" s="163" t="str">
        <f t="shared" si="0"/>
        <v/>
      </c>
      <c r="D26" s="163" t="str">
        <f t="shared" si="0"/>
        <v/>
      </c>
      <c r="E26" s="163" t="str">
        <f t="shared" si="0"/>
        <v/>
      </c>
      <c r="F26" s="163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63" t="str">
        <f t="shared" si="0"/>
        <v/>
      </c>
      <c r="L26" s="163" t="str">
        <f t="shared" si="0"/>
        <v/>
      </c>
      <c r="M26" s="163" t="str">
        <f t="shared" si="0"/>
        <v/>
      </c>
      <c r="N26" s="163" t="str">
        <f t="shared" si="0"/>
        <v/>
      </c>
      <c r="O26" s="163" t="str">
        <f t="shared" si="0"/>
        <v/>
      </c>
      <c r="P26" s="163" t="str">
        <f t="shared" si="0"/>
        <v/>
      </c>
      <c r="Q26" s="163" t="str">
        <f t="shared" si="0"/>
        <v/>
      </c>
      <c r="R26" s="163" t="str">
        <f t="shared" si="0"/>
        <v/>
      </c>
      <c r="S26" s="163" t="str">
        <f t="shared" si="0"/>
        <v/>
      </c>
      <c r="T26" s="163" t="str">
        <f t="shared" si="0"/>
        <v/>
      </c>
      <c r="U26" s="163" t="str">
        <f t="shared" si="0"/>
        <v/>
      </c>
      <c r="V26" s="163" t="str">
        <f t="shared" si="0"/>
        <v/>
      </c>
      <c r="W26" s="163" t="str">
        <f t="shared" si="0"/>
        <v/>
      </c>
      <c r="X26" s="163" t="str">
        <f t="shared" si="0"/>
        <v/>
      </c>
      <c r="Y26" s="163" t="str">
        <f t="shared" si="0"/>
        <v/>
      </c>
      <c r="Z26" s="163" t="str">
        <f t="shared" si="0"/>
        <v/>
      </c>
      <c r="AA26" s="163" t="str">
        <f t="shared" si="0"/>
        <v/>
      </c>
      <c r="AB26" s="163" t="str">
        <f t="shared" si="0"/>
        <v/>
      </c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 t="str">
        <f t="shared" si="1"/>
        <v/>
      </c>
      <c r="AW26" s="163"/>
      <c r="AX26" s="163"/>
      <c r="AY26" s="163"/>
      <c r="AZ26" s="163" t="str">
        <f t="shared" si="2"/>
        <v/>
      </c>
      <c r="BA26" s="163"/>
      <c r="BB26" s="163"/>
      <c r="BC26" s="163"/>
    </row>
    <row r="27" spans="1:55" ht="11.25" customHeight="1">
      <c r="A27" s="96">
        <v>21</v>
      </c>
      <c r="B27" s="155">
        <f t="shared" si="3"/>
        <v>43517</v>
      </c>
      <c r="C27" s="163" t="str">
        <f t="shared" si="0"/>
        <v/>
      </c>
      <c r="D27" s="163" t="str">
        <f t="shared" si="0"/>
        <v/>
      </c>
      <c r="E27" s="163" t="str">
        <f t="shared" si="0"/>
        <v/>
      </c>
      <c r="F27" s="163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63" t="str">
        <f t="shared" si="0"/>
        <v/>
      </c>
      <c r="L27" s="163" t="str">
        <f t="shared" si="0"/>
        <v/>
      </c>
      <c r="M27" s="163" t="str">
        <f t="shared" si="0"/>
        <v/>
      </c>
      <c r="N27" s="163" t="str">
        <f t="shared" si="0"/>
        <v/>
      </c>
      <c r="O27" s="163" t="str">
        <f t="shared" si="0"/>
        <v/>
      </c>
      <c r="P27" s="163" t="str">
        <f t="shared" si="0"/>
        <v/>
      </c>
      <c r="Q27" s="163" t="str">
        <f t="shared" si="0"/>
        <v/>
      </c>
      <c r="R27" s="163" t="str">
        <f t="shared" si="0"/>
        <v/>
      </c>
      <c r="S27" s="163" t="str">
        <f t="shared" si="0"/>
        <v/>
      </c>
      <c r="T27" s="163" t="str">
        <f t="shared" si="0"/>
        <v/>
      </c>
      <c r="U27" s="163" t="str">
        <f t="shared" si="0"/>
        <v/>
      </c>
      <c r="V27" s="163" t="str">
        <f t="shared" si="0"/>
        <v/>
      </c>
      <c r="W27" s="163" t="str">
        <f t="shared" si="0"/>
        <v/>
      </c>
      <c r="X27" s="163" t="str">
        <f t="shared" si="0"/>
        <v/>
      </c>
      <c r="Y27" s="163" t="str">
        <f t="shared" si="0"/>
        <v/>
      </c>
      <c r="Z27" s="163" t="str">
        <f t="shared" si="0"/>
        <v/>
      </c>
      <c r="AA27" s="163" t="str">
        <f t="shared" si="0"/>
        <v/>
      </c>
      <c r="AB27" s="163" t="str">
        <f t="shared" si="0"/>
        <v/>
      </c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 t="str">
        <f t="shared" si="1"/>
        <v/>
      </c>
      <c r="AW27" s="163"/>
      <c r="AX27" s="163"/>
      <c r="AY27" s="163"/>
      <c r="AZ27" s="163" t="str">
        <f t="shared" si="2"/>
        <v/>
      </c>
      <c r="BA27" s="163"/>
      <c r="BB27" s="163"/>
      <c r="BC27" s="163"/>
    </row>
    <row r="28" spans="1:55" ht="11.25" customHeight="1">
      <c r="A28" s="96">
        <v>22</v>
      </c>
      <c r="B28" s="155">
        <f t="shared" si="3"/>
        <v>43518</v>
      </c>
      <c r="C28" s="163" t="str">
        <f t="shared" si="0"/>
        <v/>
      </c>
      <c r="D28" s="163" t="str">
        <f t="shared" si="0"/>
        <v/>
      </c>
      <c r="E28" s="163" t="str">
        <f t="shared" si="0"/>
        <v/>
      </c>
      <c r="F28" s="163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63" t="str">
        <f t="shared" si="0"/>
        <v/>
      </c>
      <c r="L28" s="163" t="str">
        <f t="shared" si="0"/>
        <v/>
      </c>
      <c r="M28" s="163" t="str">
        <f t="shared" si="0"/>
        <v/>
      </c>
      <c r="N28" s="163" t="str">
        <f t="shared" si="0"/>
        <v/>
      </c>
      <c r="O28" s="163" t="str">
        <f t="shared" si="0"/>
        <v/>
      </c>
      <c r="P28" s="163" t="str">
        <f t="shared" si="0"/>
        <v/>
      </c>
      <c r="Q28" s="163" t="str">
        <f t="shared" si="0"/>
        <v/>
      </c>
      <c r="R28" s="163" t="str">
        <f t="shared" si="0"/>
        <v/>
      </c>
      <c r="S28" s="163" t="str">
        <f t="shared" si="0"/>
        <v/>
      </c>
      <c r="T28" s="163" t="str">
        <f t="shared" si="0"/>
        <v/>
      </c>
      <c r="U28" s="163" t="str">
        <f t="shared" si="0"/>
        <v/>
      </c>
      <c r="V28" s="163" t="str">
        <f t="shared" si="0"/>
        <v/>
      </c>
      <c r="W28" s="163" t="str">
        <f t="shared" si="0"/>
        <v/>
      </c>
      <c r="X28" s="163" t="str">
        <f t="shared" si="0"/>
        <v/>
      </c>
      <c r="Y28" s="163" t="str">
        <f t="shared" si="0"/>
        <v/>
      </c>
      <c r="Z28" s="163" t="str">
        <f t="shared" si="0"/>
        <v/>
      </c>
      <c r="AA28" s="163" t="str">
        <f t="shared" si="0"/>
        <v/>
      </c>
      <c r="AB28" s="163" t="str">
        <f t="shared" si="0"/>
        <v/>
      </c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 t="str">
        <f t="shared" si="1"/>
        <v/>
      </c>
      <c r="AW28" s="163"/>
      <c r="AX28" s="163"/>
      <c r="AY28" s="163"/>
      <c r="AZ28" s="163" t="str">
        <f t="shared" si="2"/>
        <v/>
      </c>
      <c r="BA28" s="163"/>
      <c r="BB28" s="163"/>
      <c r="BC28" s="163"/>
    </row>
    <row r="29" spans="1:55" ht="11.25" customHeight="1">
      <c r="A29" s="96">
        <v>23</v>
      </c>
      <c r="B29" s="155">
        <f t="shared" si="3"/>
        <v>43519</v>
      </c>
      <c r="C29" s="163" t="str">
        <f t="shared" si="0"/>
        <v/>
      </c>
      <c r="D29" s="163" t="str">
        <f t="shared" si="0"/>
        <v/>
      </c>
      <c r="E29" s="163" t="str">
        <f t="shared" si="0"/>
        <v/>
      </c>
      <c r="F29" s="163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63" t="str">
        <f t="shared" si="0"/>
        <v/>
      </c>
      <c r="L29" s="163" t="str">
        <f t="shared" si="0"/>
        <v/>
      </c>
      <c r="M29" s="163" t="str">
        <f t="shared" si="0"/>
        <v/>
      </c>
      <c r="N29" s="163" t="str">
        <f t="shared" si="0"/>
        <v/>
      </c>
      <c r="O29" s="163" t="str">
        <f t="shared" si="0"/>
        <v/>
      </c>
      <c r="P29" s="163" t="str">
        <f t="shared" si="0"/>
        <v/>
      </c>
      <c r="Q29" s="163" t="str">
        <f t="shared" si="0"/>
        <v/>
      </c>
      <c r="R29" s="163" t="str">
        <f t="shared" si="0"/>
        <v/>
      </c>
      <c r="S29" s="163" t="str">
        <f t="shared" si="0"/>
        <v/>
      </c>
      <c r="T29" s="163" t="str">
        <f t="shared" si="0"/>
        <v/>
      </c>
      <c r="U29" s="163" t="str">
        <f t="shared" si="0"/>
        <v/>
      </c>
      <c r="V29" s="163" t="str">
        <f t="shared" si="0"/>
        <v/>
      </c>
      <c r="W29" s="163" t="str">
        <f t="shared" si="0"/>
        <v/>
      </c>
      <c r="X29" s="163" t="str">
        <f t="shared" si="0"/>
        <v/>
      </c>
      <c r="Y29" s="163" t="str">
        <f t="shared" si="0"/>
        <v/>
      </c>
      <c r="Z29" s="163" t="str">
        <f t="shared" si="0"/>
        <v/>
      </c>
      <c r="AA29" s="163" t="str">
        <f t="shared" si="0"/>
        <v/>
      </c>
      <c r="AB29" s="163" t="str">
        <f t="shared" si="0"/>
        <v/>
      </c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 t="str">
        <f t="shared" si="1"/>
        <v/>
      </c>
      <c r="AW29" s="163"/>
      <c r="AX29" s="163"/>
      <c r="AY29" s="163"/>
      <c r="AZ29" s="163" t="str">
        <f t="shared" si="2"/>
        <v/>
      </c>
      <c r="BA29" s="163"/>
      <c r="BB29" s="163"/>
      <c r="BC29" s="163"/>
    </row>
    <row r="30" spans="1:55" ht="11.25" customHeight="1">
      <c r="A30" s="96">
        <v>24</v>
      </c>
      <c r="B30" s="155">
        <f t="shared" si="3"/>
        <v>43520</v>
      </c>
      <c r="C30" s="163" t="str">
        <f t="shared" si="0"/>
        <v/>
      </c>
      <c r="D30" s="163" t="str">
        <f t="shared" si="0"/>
        <v/>
      </c>
      <c r="E30" s="163" t="str">
        <f t="shared" si="0"/>
        <v/>
      </c>
      <c r="F30" s="163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63" t="str">
        <f t="shared" si="0"/>
        <v/>
      </c>
      <c r="L30" s="163" t="str">
        <f t="shared" si="0"/>
        <v/>
      </c>
      <c r="M30" s="163" t="str">
        <f t="shared" si="0"/>
        <v/>
      </c>
      <c r="N30" s="163" t="str">
        <f t="shared" si="0"/>
        <v/>
      </c>
      <c r="O30" s="163" t="str">
        <f t="shared" si="0"/>
        <v/>
      </c>
      <c r="P30" s="163" t="str">
        <f t="shared" si="0"/>
        <v/>
      </c>
      <c r="Q30" s="163" t="str">
        <f t="shared" si="0"/>
        <v/>
      </c>
      <c r="R30" s="163" t="str">
        <f t="shared" si="0"/>
        <v/>
      </c>
      <c r="S30" s="163" t="str">
        <f t="shared" si="0"/>
        <v/>
      </c>
      <c r="T30" s="163" t="str">
        <f t="shared" si="0"/>
        <v/>
      </c>
      <c r="U30" s="163" t="str">
        <f t="shared" si="0"/>
        <v/>
      </c>
      <c r="V30" s="163" t="str">
        <f t="shared" si="0"/>
        <v/>
      </c>
      <c r="W30" s="163" t="str">
        <f t="shared" si="0"/>
        <v/>
      </c>
      <c r="X30" s="163" t="str">
        <f t="shared" si="0"/>
        <v/>
      </c>
      <c r="Y30" s="163" t="str">
        <f t="shared" si="0"/>
        <v/>
      </c>
      <c r="Z30" s="163" t="str">
        <f t="shared" si="0"/>
        <v/>
      </c>
      <c r="AA30" s="163" t="str">
        <f t="shared" si="0"/>
        <v/>
      </c>
      <c r="AB30" s="163" t="str">
        <f t="shared" si="0"/>
        <v/>
      </c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 t="str">
        <f t="shared" si="1"/>
        <v/>
      </c>
      <c r="AW30" s="163"/>
      <c r="AX30" s="163"/>
      <c r="AY30" s="163"/>
      <c r="AZ30" s="163" t="str">
        <f t="shared" si="2"/>
        <v/>
      </c>
      <c r="BA30" s="163"/>
      <c r="BB30" s="163"/>
      <c r="BC30" s="163"/>
    </row>
    <row r="31" spans="1:55" ht="11.25" customHeight="1">
      <c r="A31" s="96">
        <v>25</v>
      </c>
      <c r="B31" s="155">
        <f t="shared" si="3"/>
        <v>43521</v>
      </c>
      <c r="C31" s="163" t="str">
        <f t="shared" si="0"/>
        <v/>
      </c>
      <c r="D31" s="163" t="str">
        <f t="shared" si="0"/>
        <v/>
      </c>
      <c r="E31" s="163" t="str">
        <f t="shared" si="0"/>
        <v/>
      </c>
      <c r="F31" s="163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63" t="str">
        <f t="shared" si="0"/>
        <v/>
      </c>
      <c r="L31" s="163" t="str">
        <f t="shared" si="0"/>
        <v/>
      </c>
      <c r="M31" s="163" t="str">
        <f t="shared" si="0"/>
        <v/>
      </c>
      <c r="N31" s="163" t="str">
        <f t="shared" si="0"/>
        <v/>
      </c>
      <c r="O31" s="163" t="str">
        <f t="shared" si="0"/>
        <v/>
      </c>
      <c r="P31" s="163" t="str">
        <f t="shared" si="0"/>
        <v/>
      </c>
      <c r="Q31" s="163" t="str">
        <f t="shared" si="0"/>
        <v/>
      </c>
      <c r="R31" s="163" t="str">
        <f t="shared" si="0"/>
        <v/>
      </c>
      <c r="S31" s="163" t="str">
        <f t="shared" si="0"/>
        <v/>
      </c>
      <c r="T31" s="163" t="str">
        <f t="shared" si="0"/>
        <v/>
      </c>
      <c r="U31" s="163" t="str">
        <f t="shared" si="0"/>
        <v/>
      </c>
      <c r="V31" s="163" t="str">
        <f t="shared" si="0"/>
        <v/>
      </c>
      <c r="W31" s="163" t="str">
        <f t="shared" si="0"/>
        <v/>
      </c>
      <c r="X31" s="163" t="str">
        <f t="shared" si="0"/>
        <v/>
      </c>
      <c r="Y31" s="163" t="str">
        <f t="shared" si="0"/>
        <v/>
      </c>
      <c r="Z31" s="163" t="str">
        <f t="shared" si="0"/>
        <v/>
      </c>
      <c r="AA31" s="163" t="str">
        <f t="shared" si="0"/>
        <v/>
      </c>
      <c r="AB31" s="163" t="str">
        <f t="shared" si="0"/>
        <v/>
      </c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 t="str">
        <f t="shared" si="1"/>
        <v/>
      </c>
      <c r="AW31" s="163"/>
      <c r="AX31" s="163"/>
      <c r="AY31" s="163"/>
      <c r="AZ31" s="163" t="str">
        <f t="shared" si="2"/>
        <v/>
      </c>
      <c r="BA31" s="163"/>
      <c r="BB31" s="163"/>
      <c r="BC31" s="163"/>
    </row>
    <row r="32" spans="1:55" ht="11.25" customHeight="1">
      <c r="A32" s="96">
        <v>26</v>
      </c>
      <c r="B32" s="155">
        <f t="shared" si="3"/>
        <v>43522</v>
      </c>
      <c r="C32" s="163" t="str">
        <f t="shared" si="0"/>
        <v/>
      </c>
      <c r="D32" s="163" t="str">
        <f t="shared" si="0"/>
        <v/>
      </c>
      <c r="E32" s="163" t="str">
        <f t="shared" si="0"/>
        <v/>
      </c>
      <c r="F32" s="163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63" t="str">
        <f t="shared" si="0"/>
        <v/>
      </c>
      <c r="L32" s="163" t="str">
        <f t="shared" si="0"/>
        <v/>
      </c>
      <c r="M32" s="163" t="str">
        <f t="shared" si="0"/>
        <v/>
      </c>
      <c r="N32" s="163" t="str">
        <f t="shared" si="0"/>
        <v/>
      </c>
      <c r="O32" s="163" t="str">
        <f t="shared" si="0"/>
        <v/>
      </c>
      <c r="P32" s="163" t="str">
        <f t="shared" si="0"/>
        <v/>
      </c>
      <c r="Q32" s="163" t="str">
        <f t="shared" si="0"/>
        <v/>
      </c>
      <c r="R32" s="163" t="str">
        <f t="shared" si="0"/>
        <v/>
      </c>
      <c r="S32" s="163" t="str">
        <f t="shared" si="0"/>
        <v/>
      </c>
      <c r="T32" s="163" t="str">
        <f t="shared" si="0"/>
        <v/>
      </c>
      <c r="U32" s="163" t="str">
        <f t="shared" si="0"/>
        <v/>
      </c>
      <c r="V32" s="163" t="str">
        <f t="shared" si="0"/>
        <v/>
      </c>
      <c r="W32" s="163" t="str">
        <f t="shared" si="0"/>
        <v/>
      </c>
      <c r="X32" s="163" t="str">
        <f t="shared" si="0"/>
        <v/>
      </c>
      <c r="Y32" s="163" t="str">
        <f t="shared" si="0"/>
        <v/>
      </c>
      <c r="Z32" s="163" t="str">
        <f t="shared" si="0"/>
        <v/>
      </c>
      <c r="AA32" s="163" t="str">
        <f t="shared" si="0"/>
        <v/>
      </c>
      <c r="AB32" s="163" t="str">
        <f t="shared" si="0"/>
        <v/>
      </c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 t="str">
        <f t="shared" si="1"/>
        <v/>
      </c>
      <c r="AW32" s="163"/>
      <c r="AX32" s="163"/>
      <c r="AY32" s="163"/>
      <c r="AZ32" s="163" t="str">
        <f t="shared" si="2"/>
        <v/>
      </c>
      <c r="BA32" s="163"/>
      <c r="BB32" s="163"/>
      <c r="BC32" s="163"/>
    </row>
    <row r="33" spans="1:55" ht="11.25" customHeight="1">
      <c r="A33" s="96">
        <v>27</v>
      </c>
      <c r="B33" s="155">
        <f t="shared" si="3"/>
        <v>43523</v>
      </c>
      <c r="C33" s="163" t="str">
        <f t="shared" si="0"/>
        <v/>
      </c>
      <c r="D33" s="163" t="str">
        <f t="shared" si="0"/>
        <v/>
      </c>
      <c r="E33" s="163" t="str">
        <f t="shared" si="0"/>
        <v/>
      </c>
      <c r="F33" s="163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63" t="str">
        <f t="shared" si="0"/>
        <v/>
      </c>
      <c r="L33" s="163" t="str">
        <f t="shared" si="0"/>
        <v/>
      </c>
      <c r="M33" s="163" t="str">
        <f t="shared" si="0"/>
        <v/>
      </c>
      <c r="N33" s="163" t="str">
        <f t="shared" si="0"/>
        <v/>
      </c>
      <c r="O33" s="163" t="str">
        <f t="shared" si="0"/>
        <v/>
      </c>
      <c r="P33" s="163" t="str">
        <f t="shared" si="0"/>
        <v/>
      </c>
      <c r="Q33" s="163" t="str">
        <f t="shared" si="0"/>
        <v/>
      </c>
      <c r="R33" s="163" t="str">
        <f t="shared" si="0"/>
        <v/>
      </c>
      <c r="S33" s="163" t="str">
        <f t="shared" si="0"/>
        <v/>
      </c>
      <c r="T33" s="163" t="str">
        <f t="shared" si="0"/>
        <v/>
      </c>
      <c r="U33" s="163" t="str">
        <f t="shared" si="0"/>
        <v/>
      </c>
      <c r="V33" s="163" t="str">
        <f t="shared" si="0"/>
        <v/>
      </c>
      <c r="W33" s="163" t="str">
        <f t="shared" si="0"/>
        <v/>
      </c>
      <c r="X33" s="163" t="str">
        <f t="shared" si="0"/>
        <v/>
      </c>
      <c r="Y33" s="163" t="str">
        <f t="shared" si="0"/>
        <v/>
      </c>
      <c r="Z33" s="163" t="str">
        <f t="shared" si="0"/>
        <v/>
      </c>
      <c r="AA33" s="163" t="str">
        <f t="shared" si="0"/>
        <v/>
      </c>
      <c r="AB33" s="163" t="str">
        <f t="shared" si="0"/>
        <v/>
      </c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 t="str">
        <f t="shared" si="1"/>
        <v/>
      </c>
      <c r="AW33" s="163"/>
      <c r="AX33" s="163"/>
      <c r="AY33" s="163"/>
      <c r="AZ33" s="163" t="str">
        <f t="shared" si="2"/>
        <v/>
      </c>
      <c r="BA33" s="163"/>
      <c r="BB33" s="163"/>
      <c r="BC33" s="163"/>
    </row>
    <row r="34" spans="1:55" ht="11.25" customHeight="1">
      <c r="A34" s="96">
        <v>28</v>
      </c>
      <c r="B34" s="155">
        <f t="shared" si="3"/>
        <v>43524</v>
      </c>
      <c r="C34" s="163" t="str">
        <f t="shared" si="0"/>
        <v/>
      </c>
      <c r="D34" s="163" t="str">
        <f t="shared" si="0"/>
        <v/>
      </c>
      <c r="E34" s="163" t="str">
        <f t="shared" si="0"/>
        <v/>
      </c>
      <c r="F34" s="163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63" t="str">
        <f t="shared" si="0"/>
        <v/>
      </c>
      <c r="L34" s="163" t="str">
        <f t="shared" si="0"/>
        <v/>
      </c>
      <c r="M34" s="163" t="str">
        <f t="shared" si="0"/>
        <v/>
      </c>
      <c r="N34" s="163" t="str">
        <f t="shared" si="0"/>
        <v/>
      </c>
      <c r="O34" s="163" t="str">
        <f t="shared" si="0"/>
        <v/>
      </c>
      <c r="P34" s="163" t="str">
        <f t="shared" si="0"/>
        <v/>
      </c>
      <c r="Q34" s="163" t="str">
        <f t="shared" si="0"/>
        <v/>
      </c>
      <c r="R34" s="163" t="str">
        <f t="shared" si="0"/>
        <v/>
      </c>
      <c r="S34" s="163" t="str">
        <f t="shared" si="0"/>
        <v/>
      </c>
      <c r="T34" s="163" t="str">
        <f t="shared" si="0"/>
        <v/>
      </c>
      <c r="U34" s="163" t="str">
        <f t="shared" si="0"/>
        <v/>
      </c>
      <c r="V34" s="163" t="str">
        <f t="shared" si="0"/>
        <v/>
      </c>
      <c r="W34" s="163" t="str">
        <f t="shared" si="0"/>
        <v/>
      </c>
      <c r="X34" s="163" t="str">
        <f t="shared" si="0"/>
        <v/>
      </c>
      <c r="Y34" s="163" t="str">
        <f t="shared" si="0"/>
        <v/>
      </c>
      <c r="Z34" s="163" t="str">
        <f t="shared" si="0"/>
        <v/>
      </c>
      <c r="AA34" s="163" t="str">
        <f t="shared" si="0"/>
        <v/>
      </c>
      <c r="AB34" s="163" t="str">
        <f t="shared" si="0"/>
        <v/>
      </c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 t="str">
        <f t="shared" si="1"/>
        <v/>
      </c>
      <c r="AW34" s="163"/>
      <c r="AX34" s="163"/>
      <c r="AY34" s="163"/>
      <c r="AZ34" s="163" t="str">
        <f t="shared" si="2"/>
        <v/>
      </c>
      <c r="BA34" s="163"/>
      <c r="BB34" s="163"/>
      <c r="BC34" s="163"/>
    </row>
    <row r="35" spans="1:55" ht="11.25" customHeight="1">
      <c r="A35" s="96">
        <v>29</v>
      </c>
      <c r="B35" s="155">
        <f t="shared" si="3"/>
        <v>43525</v>
      </c>
      <c r="C35" s="163" t="str">
        <f t="shared" si="0"/>
        <v/>
      </c>
      <c r="D35" s="163" t="str">
        <f t="shared" si="0"/>
        <v/>
      </c>
      <c r="E35" s="163" t="str">
        <f t="shared" si="0"/>
        <v/>
      </c>
      <c r="F35" s="163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63" t="str">
        <f t="shared" si="0"/>
        <v/>
      </c>
      <c r="L35" s="163" t="str">
        <f t="shared" si="0"/>
        <v/>
      </c>
      <c r="M35" s="163" t="str">
        <f t="shared" si="0"/>
        <v/>
      </c>
      <c r="N35" s="163" t="str">
        <f t="shared" si="0"/>
        <v/>
      </c>
      <c r="O35" s="163" t="str">
        <f t="shared" si="0"/>
        <v/>
      </c>
      <c r="P35" s="163" t="str">
        <f t="shared" si="0"/>
        <v/>
      </c>
      <c r="Q35" s="163" t="str">
        <f t="shared" si="0"/>
        <v/>
      </c>
      <c r="R35" s="163" t="str">
        <f t="shared" si="0"/>
        <v/>
      </c>
      <c r="S35" s="163" t="str">
        <f t="shared" si="0"/>
        <v/>
      </c>
      <c r="T35" s="163" t="str">
        <f t="shared" si="0"/>
        <v/>
      </c>
      <c r="U35" s="163" t="str">
        <f t="shared" si="0"/>
        <v/>
      </c>
      <c r="V35" s="163" t="str">
        <f t="shared" si="0"/>
        <v/>
      </c>
      <c r="W35" s="163" t="str">
        <f t="shared" si="0"/>
        <v/>
      </c>
      <c r="X35" s="163" t="str">
        <f t="shared" si="0"/>
        <v/>
      </c>
      <c r="Y35" s="163" t="str">
        <f t="shared" si="0"/>
        <v/>
      </c>
      <c r="Z35" s="163" t="str">
        <f t="shared" si="0"/>
        <v/>
      </c>
      <c r="AA35" s="163" t="str">
        <f t="shared" si="0"/>
        <v/>
      </c>
      <c r="AB35" s="163" t="str">
        <f t="shared" si="0"/>
        <v/>
      </c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 t="str">
        <f t="shared" si="1"/>
        <v/>
      </c>
      <c r="AW35" s="163"/>
      <c r="AX35" s="163"/>
      <c r="AY35" s="163"/>
      <c r="AZ35" s="163" t="str">
        <f t="shared" si="2"/>
        <v/>
      </c>
      <c r="BA35" s="163"/>
      <c r="BB35" s="163"/>
      <c r="BC35" s="163"/>
    </row>
    <row r="36" spans="1:55" ht="11.25" customHeight="1">
      <c r="A36" s="96">
        <v>30</v>
      </c>
      <c r="B36" s="155">
        <f t="shared" si="3"/>
        <v>43526</v>
      </c>
      <c r="C36" s="163" t="str">
        <f t="shared" si="0"/>
        <v/>
      </c>
      <c r="D36" s="163" t="str">
        <f t="shared" si="0"/>
        <v/>
      </c>
      <c r="E36" s="163" t="str">
        <f t="shared" si="0"/>
        <v/>
      </c>
      <c r="F36" s="163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63" t="str">
        <f t="shared" si="0"/>
        <v/>
      </c>
      <c r="L36" s="163" t="str">
        <f t="shared" si="0"/>
        <v/>
      </c>
      <c r="M36" s="163" t="str">
        <f t="shared" si="0"/>
        <v/>
      </c>
      <c r="N36" s="163" t="str">
        <f t="shared" si="0"/>
        <v/>
      </c>
      <c r="O36" s="163" t="str">
        <f t="shared" si="0"/>
        <v/>
      </c>
      <c r="P36" s="163" t="str">
        <f t="shared" si="0"/>
        <v/>
      </c>
      <c r="Q36" s="163" t="str">
        <f t="shared" si="0"/>
        <v/>
      </c>
      <c r="R36" s="163" t="str">
        <f t="shared" si="0"/>
        <v/>
      </c>
      <c r="S36" s="163" t="str">
        <f t="shared" si="0"/>
        <v/>
      </c>
      <c r="T36" s="163" t="str">
        <f t="shared" si="0"/>
        <v/>
      </c>
      <c r="U36" s="163" t="str">
        <f t="shared" si="0"/>
        <v/>
      </c>
      <c r="V36" s="163" t="str">
        <f t="shared" si="0"/>
        <v/>
      </c>
      <c r="W36" s="163" t="str">
        <f t="shared" si="0"/>
        <v/>
      </c>
      <c r="X36" s="163" t="str">
        <f t="shared" si="0"/>
        <v/>
      </c>
      <c r="Y36" s="163" t="str">
        <f t="shared" si="0"/>
        <v/>
      </c>
      <c r="Z36" s="163" t="str">
        <f t="shared" si="0"/>
        <v/>
      </c>
      <c r="AA36" s="163" t="str">
        <f t="shared" si="0"/>
        <v/>
      </c>
      <c r="AB36" s="163" t="str">
        <f t="shared" si="0"/>
        <v/>
      </c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 t="str">
        <f t="shared" si="1"/>
        <v/>
      </c>
      <c r="AW36" s="163"/>
      <c r="AX36" s="163"/>
      <c r="AY36" s="163"/>
      <c r="AZ36" s="163" t="str">
        <f t="shared" si="2"/>
        <v/>
      </c>
      <c r="BA36" s="163"/>
      <c r="BB36" s="163"/>
      <c r="BC36" s="163"/>
    </row>
    <row r="37" spans="1:55" ht="11.25" customHeight="1">
      <c r="A37" s="201">
        <v>31</v>
      </c>
      <c r="B37" s="155">
        <f t="shared" si="3"/>
        <v>43527</v>
      </c>
      <c r="C37" s="164" t="str">
        <f t="shared" si="0"/>
        <v/>
      </c>
      <c r="D37" s="164" t="str">
        <f t="shared" si="0"/>
        <v/>
      </c>
      <c r="E37" s="164" t="str">
        <f t="shared" si="0"/>
        <v/>
      </c>
      <c r="F37" s="164" t="str">
        <f t="shared" si="0"/>
        <v/>
      </c>
      <c r="G37" s="164" t="str">
        <f t="shared" si="0"/>
        <v/>
      </c>
      <c r="H37" s="164" t="str">
        <f t="shared" si="0"/>
        <v/>
      </c>
      <c r="I37" s="164" t="str">
        <f t="shared" si="0"/>
        <v/>
      </c>
      <c r="J37" s="164" t="str">
        <f t="shared" si="0"/>
        <v/>
      </c>
      <c r="K37" s="164" t="str">
        <f t="shared" si="0"/>
        <v/>
      </c>
      <c r="L37" s="164" t="str">
        <f t="shared" si="0"/>
        <v/>
      </c>
      <c r="M37" s="164" t="str">
        <f t="shared" si="0"/>
        <v/>
      </c>
      <c r="N37" s="164" t="str">
        <f t="shared" si="0"/>
        <v/>
      </c>
      <c r="O37" s="164" t="str">
        <f t="shared" si="0"/>
        <v/>
      </c>
      <c r="P37" s="164" t="str">
        <f t="shared" si="0"/>
        <v/>
      </c>
      <c r="Q37" s="164" t="str">
        <f t="shared" si="0"/>
        <v/>
      </c>
      <c r="R37" s="164" t="str">
        <f t="shared" si="0"/>
        <v/>
      </c>
      <c r="S37" s="164" t="str">
        <f t="shared" si="0"/>
        <v/>
      </c>
      <c r="T37" s="164" t="str">
        <f t="shared" si="0"/>
        <v/>
      </c>
      <c r="U37" s="164" t="str">
        <f t="shared" si="0"/>
        <v/>
      </c>
      <c r="V37" s="164" t="str">
        <f t="shared" si="0"/>
        <v/>
      </c>
      <c r="W37" s="164" t="str">
        <f t="shared" si="0"/>
        <v/>
      </c>
      <c r="X37" s="164" t="str">
        <f t="shared" si="0"/>
        <v/>
      </c>
      <c r="Y37" s="164" t="str">
        <f t="shared" si="0"/>
        <v/>
      </c>
      <c r="Z37" s="164" t="str">
        <f t="shared" si="0"/>
        <v/>
      </c>
      <c r="AA37" s="164" t="str">
        <f t="shared" si="0"/>
        <v/>
      </c>
      <c r="AB37" s="164" t="str">
        <f t="shared" si="0"/>
        <v/>
      </c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 t="str">
        <f t="shared" si="1"/>
        <v/>
      </c>
      <c r="AW37" s="163"/>
      <c r="AX37" s="163"/>
      <c r="AY37" s="163"/>
      <c r="AZ37" s="163" t="str">
        <f t="shared" si="2"/>
        <v/>
      </c>
      <c r="BA37" s="163"/>
      <c r="BB37" s="163"/>
      <c r="BC37" s="163"/>
    </row>
    <row r="38" spans="1:55" ht="11.25" customHeight="1">
      <c r="A38" s="151" t="s">
        <v>33</v>
      </c>
      <c r="B38" s="156"/>
      <c r="C38" s="166" t="str">
        <f t="shared" ref="C38:N42" si="4">IF(AD38="","",TEXT(ROUND(AD38,(IF(C$5="",100,C$5)-1)-INT(LOG(ABS(AD38)+(AD38=0)))),"#,##0"&amp;IF(INT(LOG(ABS(ROUND(AD38,(IF(C$5="",100,C$5)-1)-INT(LOG(ABS(AD38)+(AD38=0)))))+(ROUND(AD38,(IF(C$5="",100,C$5)-1)-INT(LOG(ABS(AD38)+(AD38=0))))=0)))+1&gt;=IF(C$5="",100,C$5),"",IF(C$6&gt;0,".","")&amp;REPT("0",IF(IF(C$5="",100,C$5)-INT(LOG(ABS(ROUND(AD38,(IF(C$5="",100,C$5)-1)-INT(LOG(ABS(AD38)+(AD38=0)))))+(ROUND(AD38,(IF(C$5="",100,C$5)-1)-INT(LOG(ABS(AD38)+(AD38=0))))=0)))-1&gt;C$6,C$6,IF(C$5="",100,C$5)-INT(LOG(ABS(ROUND(AD38,(IF(C$5="",100,C$5)-1)-INT(LOG(ABS(AD38)+(AD38=0)))))+(ROUND(AD38,(IF(C$5="",100,C$5)-1)-INT(LOG(ABS(AD38)+(AD38=0))))=0)))-1)))))</f>
        <v/>
      </c>
      <c r="D38" s="166" t="str">
        <f t="shared" si="4"/>
        <v/>
      </c>
      <c r="E38" s="166" t="str">
        <f t="shared" si="4"/>
        <v/>
      </c>
      <c r="F38" s="166" t="str">
        <f t="shared" si="4"/>
        <v/>
      </c>
      <c r="G38" s="166" t="str">
        <f t="shared" si="4"/>
        <v/>
      </c>
      <c r="H38" s="166" t="str">
        <f t="shared" si="4"/>
        <v/>
      </c>
      <c r="I38" s="166" t="str">
        <f t="shared" si="4"/>
        <v/>
      </c>
      <c r="J38" s="166" t="str">
        <f t="shared" si="4"/>
        <v/>
      </c>
      <c r="K38" s="166" t="str">
        <f t="shared" si="4"/>
        <v/>
      </c>
      <c r="L38" s="166" t="str">
        <f t="shared" si="4"/>
        <v/>
      </c>
      <c r="M38" s="166" t="str">
        <f t="shared" si="4"/>
        <v/>
      </c>
      <c r="N38" s="166" t="str">
        <f t="shared" si="4"/>
        <v/>
      </c>
      <c r="O38" s="161" t="s">
        <v>58</v>
      </c>
      <c r="P38" s="161" t="s">
        <v>58</v>
      </c>
      <c r="Q38" s="161" t="s">
        <v>58</v>
      </c>
      <c r="R38" s="166" t="str">
        <f t="shared" ref="R38:U42" si="5">IF(AS38="","",TEXT(ROUND(AS38,(IF(R$5="",100,R$5)-1)-INT(LOG(ABS(AS38)+(AS38=0)))),"#,##0"&amp;IF(INT(LOG(ABS(ROUND(AS38,(IF(R$5="",100,R$5)-1)-INT(LOG(ABS(AS38)+(AS38=0)))))+(ROUND(AS38,(IF(R$5="",100,R$5)-1)-INT(LOG(ABS(AS38)+(AS38=0))))=0)))+1&gt;=IF(R$5="",100,R$5),"",IF(R$6&gt;0,".","")&amp;REPT("0",IF(IF(R$5="",100,R$5)-INT(LOG(ABS(ROUND(AS38,(IF(R$5="",100,R$5)-1)-INT(LOG(ABS(AS38)+(AS38=0)))))+(ROUND(AS38,(IF(R$5="",100,R$5)-1)-INT(LOG(ABS(AS38)+(AS38=0))))=0)))-1&gt;R$6,R$6,IF(R$5="",100,R$5)-INT(LOG(ABS(ROUND(AS38,(IF(R$5="",100,R$5)-1)-INT(LOG(ABS(AS38)+(AS38=0)))))+(ROUND(AS38,(IF(R$5="",100,R$5)-1)-INT(LOG(ABS(AS38)+(AS38=0))))=0)))-1)))))</f>
        <v/>
      </c>
      <c r="S38" s="166" t="str">
        <f t="shared" si="5"/>
        <v/>
      </c>
      <c r="T38" s="166" t="str">
        <f t="shared" si="5"/>
        <v/>
      </c>
      <c r="U38" s="166" t="str">
        <f t="shared" si="5"/>
        <v/>
      </c>
      <c r="V38" s="161" t="s">
        <v>58</v>
      </c>
      <c r="W38" s="161" t="s">
        <v>58</v>
      </c>
      <c r="X38" s="161" t="s">
        <v>58</v>
      </c>
      <c r="Y38" s="161" t="s">
        <v>58</v>
      </c>
      <c r="Z38" s="161" t="s">
        <v>58</v>
      </c>
      <c r="AA38" s="161" t="s">
        <v>58</v>
      </c>
      <c r="AB38" s="161" t="s">
        <v>58</v>
      </c>
      <c r="AD38" s="176" t="str">
        <f t="shared" ref="AD38:AO38" si="6">IF(COUNT(AD7:AD37)=0,"",SUM(AD7:AD37))</f>
        <v/>
      </c>
      <c r="AE38" s="176" t="str">
        <f t="shared" si="6"/>
        <v/>
      </c>
      <c r="AF38" s="176" t="str">
        <f t="shared" si="6"/>
        <v/>
      </c>
      <c r="AG38" s="176" t="str">
        <f t="shared" si="6"/>
        <v/>
      </c>
      <c r="AH38" s="176" t="str">
        <f t="shared" si="6"/>
        <v/>
      </c>
      <c r="AI38" s="176" t="str">
        <f t="shared" si="6"/>
        <v/>
      </c>
      <c r="AJ38" s="176" t="str">
        <f t="shared" si="6"/>
        <v/>
      </c>
      <c r="AK38" s="176" t="str">
        <f t="shared" si="6"/>
        <v/>
      </c>
      <c r="AL38" s="176" t="str">
        <f t="shared" si="6"/>
        <v/>
      </c>
      <c r="AM38" s="176" t="str">
        <f t="shared" si="6"/>
        <v/>
      </c>
      <c r="AN38" s="176" t="str">
        <f t="shared" si="6"/>
        <v/>
      </c>
      <c r="AO38" s="176" t="str">
        <f t="shared" si="6"/>
        <v/>
      </c>
      <c r="AP38" s="175" t="s">
        <v>58</v>
      </c>
      <c r="AQ38" s="175" t="s">
        <v>58</v>
      </c>
      <c r="AR38" s="175" t="s">
        <v>58</v>
      </c>
      <c r="AS38" s="176" t="str">
        <f>IF(COUNT(AS7:AS37)=0,"",SUM(AS7:AS37))</f>
        <v/>
      </c>
      <c r="AT38" s="176" t="str">
        <f>IF(COUNT(AT7:AT37)=0,"",SUM(AT7:AT37))</f>
        <v/>
      </c>
      <c r="AU38" s="176" t="str">
        <f>IF(COUNT(AU7:AU37)=0,"",SUM(AU7:AU37))</f>
        <v/>
      </c>
      <c r="AV38" s="176" t="str">
        <f>IF(COUNT(AV7:AV37)=0,"",SUM(AV7:AV37))</f>
        <v/>
      </c>
      <c r="AW38" s="175" t="s">
        <v>58</v>
      </c>
      <c r="AX38" s="175" t="s">
        <v>58</v>
      </c>
      <c r="AY38" s="175" t="s">
        <v>58</v>
      </c>
      <c r="AZ38" s="175" t="s">
        <v>58</v>
      </c>
      <c r="BA38" s="175" t="s">
        <v>58</v>
      </c>
      <c r="BB38" s="175" t="s">
        <v>58</v>
      </c>
      <c r="BC38" s="175" t="s">
        <v>58</v>
      </c>
    </row>
    <row r="39" spans="1:55" ht="11.25" customHeight="1">
      <c r="A39" s="152" t="s">
        <v>34</v>
      </c>
      <c r="B39" s="157"/>
      <c r="C39" s="163" t="str">
        <f t="shared" si="4"/>
        <v/>
      </c>
      <c r="D39" s="163" t="str">
        <f t="shared" si="4"/>
        <v/>
      </c>
      <c r="E39" s="163" t="str">
        <f t="shared" si="4"/>
        <v/>
      </c>
      <c r="F39" s="163" t="str">
        <f t="shared" si="4"/>
        <v/>
      </c>
      <c r="G39" s="163" t="str">
        <f t="shared" si="4"/>
        <v/>
      </c>
      <c r="H39" s="163" t="str">
        <f t="shared" si="4"/>
        <v/>
      </c>
      <c r="I39" s="163" t="str">
        <f t="shared" si="4"/>
        <v/>
      </c>
      <c r="J39" s="163" t="str">
        <f t="shared" si="4"/>
        <v/>
      </c>
      <c r="K39" s="163" t="str">
        <f t="shared" si="4"/>
        <v/>
      </c>
      <c r="L39" s="163" t="str">
        <f t="shared" si="4"/>
        <v/>
      </c>
      <c r="M39" s="163" t="str">
        <f t="shared" si="4"/>
        <v/>
      </c>
      <c r="N39" s="163" t="str">
        <f t="shared" si="4"/>
        <v/>
      </c>
      <c r="O39" s="163" t="str">
        <f t="shared" ref="O39:Q41" si="7">IF(AP39="","",TEXT(ROUND(AP39,(IF(O$5="",100,O$5)-1)-INT(LOG(ABS(AP39)+(AP39=0)))),"#,##0"&amp;IF(INT(LOG(ABS(ROUND(AP39,(IF(O$5="",100,O$5)-1)-INT(LOG(ABS(AP39)+(AP39=0)))))+(ROUND(AP39,(IF(O$5="",100,O$5)-1)-INT(LOG(ABS(AP39)+(AP39=0))))=0)))+1&gt;=IF(O$5="",100,O$5),"",IF(O$6&gt;0,".","")&amp;REPT("0",IF(IF(O$5="",100,O$5)-INT(LOG(ABS(ROUND(AP39,(IF(O$5="",100,O$5)-1)-INT(LOG(ABS(AP39)+(AP39=0)))))+(ROUND(AP39,(IF(O$5="",100,O$5)-1)-INT(LOG(ABS(AP39)+(AP39=0))))=0)))-1&gt;O$6,O$6,IF(O$5="",100,O$5)-INT(LOG(ABS(ROUND(AP39,(IF(O$5="",100,O$5)-1)-INT(LOG(ABS(AP39)+(AP39=0)))))+(ROUND(AP39,(IF(O$5="",100,O$5)-1)-INT(LOG(ABS(AP39)+(AP39=0))))=0)))-1)))))</f>
        <v/>
      </c>
      <c r="P39" s="163" t="str">
        <f t="shared" si="7"/>
        <v/>
      </c>
      <c r="Q39" s="163" t="str">
        <f t="shared" si="7"/>
        <v/>
      </c>
      <c r="R39" s="163" t="str">
        <f t="shared" si="5"/>
        <v/>
      </c>
      <c r="S39" s="163" t="str">
        <f t="shared" si="5"/>
        <v/>
      </c>
      <c r="T39" s="163" t="str">
        <f t="shared" si="5"/>
        <v/>
      </c>
      <c r="U39" s="163" t="str">
        <f t="shared" si="5"/>
        <v/>
      </c>
      <c r="V39" s="163" t="str">
        <f t="shared" ref="V39:AB41" si="8">IF(AW39="","",TEXT(ROUND(AW39,(IF(V$5="",100,V$5)-1)-INT(LOG(ABS(AW39)+(AW39=0)))),"#,##0"&amp;IF(INT(LOG(ABS(ROUND(AW39,(IF(V$5="",100,V$5)-1)-INT(LOG(ABS(AW39)+(AW39=0)))))+(ROUND(AW39,(IF(V$5="",100,V$5)-1)-INT(LOG(ABS(AW39)+(AW39=0))))=0)))+1&gt;=IF(V$5="",100,V$5),"",IF(V$6&gt;0,".","")&amp;REPT("0",IF(IF(V$5="",100,V$5)-INT(LOG(ABS(ROUND(AW39,(IF(V$5="",100,V$5)-1)-INT(LOG(ABS(AW39)+(AW39=0)))))+(ROUND(AW39,(IF(V$5="",100,V$5)-1)-INT(LOG(ABS(AW39)+(AW39=0))))=0)))-1&gt;V$6,V$6,IF(V$5="",100,V$5)-INT(LOG(ABS(ROUND(AW39,(IF(V$5="",100,V$5)-1)-INT(LOG(ABS(AW39)+(AW39=0)))))+(ROUND(AW39,(IF(V$5="",100,V$5)-1)-INT(LOG(ABS(AW39)+(AW39=0))))=0)))-1)))))</f>
        <v/>
      </c>
      <c r="W39" s="163" t="str">
        <f t="shared" si="8"/>
        <v/>
      </c>
      <c r="X39" s="163" t="str">
        <f t="shared" si="8"/>
        <v/>
      </c>
      <c r="Y39" s="163" t="str">
        <f t="shared" si="8"/>
        <v/>
      </c>
      <c r="Z39" s="163" t="str">
        <f t="shared" si="8"/>
        <v/>
      </c>
      <c r="AA39" s="163" t="str">
        <f t="shared" si="8"/>
        <v/>
      </c>
      <c r="AB39" s="163" t="str">
        <f t="shared" si="8"/>
        <v/>
      </c>
      <c r="AD39" s="176" t="str">
        <f t="shared" ref="AD39:BC39" si="9">IF(COUNT(AD7:AD37)=0,"",AVERAGE(AD7:AD37))</f>
        <v/>
      </c>
      <c r="AE39" s="176" t="str">
        <f t="shared" si="9"/>
        <v/>
      </c>
      <c r="AF39" s="176" t="str">
        <f t="shared" si="9"/>
        <v/>
      </c>
      <c r="AG39" s="176" t="str">
        <f t="shared" si="9"/>
        <v/>
      </c>
      <c r="AH39" s="176" t="str">
        <f t="shared" si="9"/>
        <v/>
      </c>
      <c r="AI39" s="176" t="str">
        <f t="shared" si="9"/>
        <v/>
      </c>
      <c r="AJ39" s="176" t="str">
        <f t="shared" si="9"/>
        <v/>
      </c>
      <c r="AK39" s="176" t="str">
        <f t="shared" si="9"/>
        <v/>
      </c>
      <c r="AL39" s="176" t="str">
        <f t="shared" si="9"/>
        <v/>
      </c>
      <c r="AM39" s="176" t="str">
        <f t="shared" si="9"/>
        <v/>
      </c>
      <c r="AN39" s="176" t="str">
        <f t="shared" si="9"/>
        <v/>
      </c>
      <c r="AO39" s="176" t="str">
        <f t="shared" si="9"/>
        <v/>
      </c>
      <c r="AP39" s="176" t="str">
        <f t="shared" si="9"/>
        <v/>
      </c>
      <c r="AQ39" s="176" t="str">
        <f t="shared" si="9"/>
        <v/>
      </c>
      <c r="AR39" s="176" t="str">
        <f t="shared" si="9"/>
        <v/>
      </c>
      <c r="AS39" s="176" t="str">
        <f t="shared" si="9"/>
        <v/>
      </c>
      <c r="AT39" s="176" t="str">
        <f t="shared" si="9"/>
        <v/>
      </c>
      <c r="AU39" s="176" t="str">
        <f t="shared" si="9"/>
        <v/>
      </c>
      <c r="AV39" s="176" t="str">
        <f t="shared" si="9"/>
        <v/>
      </c>
      <c r="AW39" s="176" t="str">
        <f t="shared" si="9"/>
        <v/>
      </c>
      <c r="AX39" s="176" t="str">
        <f t="shared" si="9"/>
        <v/>
      </c>
      <c r="AY39" s="176" t="str">
        <f t="shared" si="9"/>
        <v/>
      </c>
      <c r="AZ39" s="176" t="str">
        <f t="shared" si="9"/>
        <v/>
      </c>
      <c r="BA39" s="176" t="str">
        <f t="shared" si="9"/>
        <v/>
      </c>
      <c r="BB39" s="176" t="str">
        <f t="shared" si="9"/>
        <v/>
      </c>
      <c r="BC39" s="176" t="str">
        <f t="shared" si="9"/>
        <v/>
      </c>
    </row>
    <row r="40" spans="1:55" ht="11.25" customHeight="1">
      <c r="A40" s="152" t="s">
        <v>35</v>
      </c>
      <c r="B40" s="157"/>
      <c r="C40" s="163" t="str">
        <f t="shared" si="4"/>
        <v/>
      </c>
      <c r="D40" s="163" t="str">
        <f t="shared" si="4"/>
        <v/>
      </c>
      <c r="E40" s="163" t="str">
        <f t="shared" si="4"/>
        <v/>
      </c>
      <c r="F40" s="163" t="str">
        <f t="shared" si="4"/>
        <v/>
      </c>
      <c r="G40" s="163" t="str">
        <f t="shared" si="4"/>
        <v/>
      </c>
      <c r="H40" s="163" t="str">
        <f t="shared" si="4"/>
        <v/>
      </c>
      <c r="I40" s="163" t="str">
        <f t="shared" si="4"/>
        <v/>
      </c>
      <c r="J40" s="163" t="str">
        <f t="shared" si="4"/>
        <v/>
      </c>
      <c r="K40" s="163" t="str">
        <f t="shared" si="4"/>
        <v/>
      </c>
      <c r="L40" s="163" t="str">
        <f t="shared" si="4"/>
        <v/>
      </c>
      <c r="M40" s="163" t="str">
        <f t="shared" si="4"/>
        <v/>
      </c>
      <c r="N40" s="163" t="str">
        <f t="shared" si="4"/>
        <v/>
      </c>
      <c r="O40" s="163" t="str">
        <f t="shared" si="7"/>
        <v/>
      </c>
      <c r="P40" s="163" t="str">
        <f t="shared" si="7"/>
        <v/>
      </c>
      <c r="Q40" s="163" t="str">
        <f t="shared" si="7"/>
        <v/>
      </c>
      <c r="R40" s="163" t="str">
        <f t="shared" si="5"/>
        <v/>
      </c>
      <c r="S40" s="163" t="str">
        <f t="shared" si="5"/>
        <v/>
      </c>
      <c r="T40" s="163" t="str">
        <f t="shared" si="5"/>
        <v/>
      </c>
      <c r="U40" s="163" t="str">
        <f t="shared" si="5"/>
        <v/>
      </c>
      <c r="V40" s="163" t="str">
        <f t="shared" si="8"/>
        <v/>
      </c>
      <c r="W40" s="163" t="str">
        <f t="shared" si="8"/>
        <v/>
      </c>
      <c r="X40" s="163" t="str">
        <f t="shared" si="8"/>
        <v/>
      </c>
      <c r="Y40" s="163" t="str">
        <f t="shared" si="8"/>
        <v/>
      </c>
      <c r="Z40" s="163" t="str">
        <f t="shared" si="8"/>
        <v/>
      </c>
      <c r="AA40" s="163" t="str">
        <f t="shared" si="8"/>
        <v/>
      </c>
      <c r="AB40" s="163" t="str">
        <f t="shared" si="8"/>
        <v/>
      </c>
      <c r="AD40" s="176" t="str">
        <f t="shared" ref="AD40:BC40" si="10">IF(COUNT(AD7:AD37)=0,"",MAX(AD7:AD37))</f>
        <v/>
      </c>
      <c r="AE40" s="176" t="str">
        <f t="shared" si="10"/>
        <v/>
      </c>
      <c r="AF40" s="176" t="str">
        <f t="shared" si="10"/>
        <v/>
      </c>
      <c r="AG40" s="176" t="str">
        <f t="shared" si="10"/>
        <v/>
      </c>
      <c r="AH40" s="176" t="str">
        <f t="shared" si="10"/>
        <v/>
      </c>
      <c r="AI40" s="176" t="str">
        <f t="shared" si="10"/>
        <v/>
      </c>
      <c r="AJ40" s="176" t="str">
        <f t="shared" si="10"/>
        <v/>
      </c>
      <c r="AK40" s="176" t="str">
        <f t="shared" si="10"/>
        <v/>
      </c>
      <c r="AL40" s="176" t="str">
        <f t="shared" si="10"/>
        <v/>
      </c>
      <c r="AM40" s="176" t="str">
        <f t="shared" si="10"/>
        <v/>
      </c>
      <c r="AN40" s="176" t="str">
        <f t="shared" si="10"/>
        <v/>
      </c>
      <c r="AO40" s="176" t="str">
        <f t="shared" si="10"/>
        <v/>
      </c>
      <c r="AP40" s="176" t="str">
        <f t="shared" si="10"/>
        <v/>
      </c>
      <c r="AQ40" s="176" t="str">
        <f t="shared" si="10"/>
        <v/>
      </c>
      <c r="AR40" s="176" t="str">
        <f t="shared" si="10"/>
        <v/>
      </c>
      <c r="AS40" s="176" t="str">
        <f t="shared" si="10"/>
        <v/>
      </c>
      <c r="AT40" s="176" t="str">
        <f t="shared" si="10"/>
        <v/>
      </c>
      <c r="AU40" s="176" t="str">
        <f t="shared" si="10"/>
        <v/>
      </c>
      <c r="AV40" s="176" t="str">
        <f t="shared" si="10"/>
        <v/>
      </c>
      <c r="AW40" s="176" t="str">
        <f t="shared" si="10"/>
        <v/>
      </c>
      <c r="AX40" s="176" t="str">
        <f t="shared" si="10"/>
        <v/>
      </c>
      <c r="AY40" s="176" t="str">
        <f t="shared" si="10"/>
        <v/>
      </c>
      <c r="AZ40" s="176" t="str">
        <f t="shared" si="10"/>
        <v/>
      </c>
      <c r="BA40" s="176" t="str">
        <f t="shared" si="10"/>
        <v/>
      </c>
      <c r="BB40" s="176" t="str">
        <f t="shared" si="10"/>
        <v/>
      </c>
      <c r="BC40" s="176" t="str">
        <f t="shared" si="10"/>
        <v/>
      </c>
    </row>
    <row r="41" spans="1:55" ht="11.25" customHeight="1">
      <c r="A41" s="152" t="s">
        <v>38</v>
      </c>
      <c r="B41" s="157"/>
      <c r="C41" s="163" t="str">
        <f t="shared" si="4"/>
        <v/>
      </c>
      <c r="D41" s="163" t="str">
        <f t="shared" si="4"/>
        <v/>
      </c>
      <c r="E41" s="163" t="str">
        <f t="shared" si="4"/>
        <v/>
      </c>
      <c r="F41" s="163" t="str">
        <f t="shared" si="4"/>
        <v/>
      </c>
      <c r="G41" s="163" t="str">
        <f t="shared" si="4"/>
        <v/>
      </c>
      <c r="H41" s="163" t="str">
        <f t="shared" si="4"/>
        <v/>
      </c>
      <c r="I41" s="163" t="str">
        <f t="shared" si="4"/>
        <v/>
      </c>
      <c r="J41" s="163" t="str">
        <f t="shared" si="4"/>
        <v/>
      </c>
      <c r="K41" s="163" t="str">
        <f t="shared" si="4"/>
        <v/>
      </c>
      <c r="L41" s="163" t="str">
        <f t="shared" si="4"/>
        <v/>
      </c>
      <c r="M41" s="163" t="str">
        <f t="shared" si="4"/>
        <v/>
      </c>
      <c r="N41" s="163" t="str">
        <f t="shared" si="4"/>
        <v/>
      </c>
      <c r="O41" s="163" t="str">
        <f t="shared" si="7"/>
        <v/>
      </c>
      <c r="P41" s="163" t="str">
        <f t="shared" si="7"/>
        <v/>
      </c>
      <c r="Q41" s="163" t="str">
        <f t="shared" si="7"/>
        <v/>
      </c>
      <c r="R41" s="163" t="str">
        <f t="shared" si="5"/>
        <v/>
      </c>
      <c r="S41" s="163" t="str">
        <f t="shared" si="5"/>
        <v/>
      </c>
      <c r="T41" s="163" t="str">
        <f t="shared" si="5"/>
        <v/>
      </c>
      <c r="U41" s="163" t="str">
        <f t="shared" si="5"/>
        <v/>
      </c>
      <c r="V41" s="163" t="str">
        <f t="shared" si="8"/>
        <v/>
      </c>
      <c r="W41" s="163" t="str">
        <f t="shared" si="8"/>
        <v/>
      </c>
      <c r="X41" s="163" t="str">
        <f t="shared" si="8"/>
        <v/>
      </c>
      <c r="Y41" s="163" t="str">
        <f t="shared" si="8"/>
        <v/>
      </c>
      <c r="Z41" s="163" t="str">
        <f t="shared" si="8"/>
        <v/>
      </c>
      <c r="AA41" s="163" t="str">
        <f t="shared" si="8"/>
        <v/>
      </c>
      <c r="AB41" s="163" t="str">
        <f t="shared" si="8"/>
        <v/>
      </c>
      <c r="AD41" s="176" t="str">
        <f t="shared" ref="AD41:BC41" si="11">IF(COUNT(AD7:AD37)=0,"",MIN(AD7:AD37))</f>
        <v/>
      </c>
      <c r="AE41" s="176" t="str">
        <f t="shared" si="11"/>
        <v/>
      </c>
      <c r="AF41" s="176" t="str">
        <f t="shared" si="11"/>
        <v/>
      </c>
      <c r="AG41" s="176" t="str">
        <f t="shared" si="11"/>
        <v/>
      </c>
      <c r="AH41" s="176" t="str">
        <f t="shared" si="11"/>
        <v/>
      </c>
      <c r="AI41" s="176" t="str">
        <f t="shared" si="11"/>
        <v/>
      </c>
      <c r="AJ41" s="176" t="str">
        <f t="shared" si="11"/>
        <v/>
      </c>
      <c r="AK41" s="176" t="str">
        <f t="shared" si="11"/>
        <v/>
      </c>
      <c r="AL41" s="176" t="str">
        <f t="shared" si="11"/>
        <v/>
      </c>
      <c r="AM41" s="176" t="str">
        <f t="shared" si="11"/>
        <v/>
      </c>
      <c r="AN41" s="176" t="str">
        <f t="shared" si="11"/>
        <v/>
      </c>
      <c r="AO41" s="176" t="str">
        <f t="shared" si="11"/>
        <v/>
      </c>
      <c r="AP41" s="226" t="str">
        <f t="shared" si="11"/>
        <v/>
      </c>
      <c r="AQ41" s="226" t="str">
        <f t="shared" si="11"/>
        <v/>
      </c>
      <c r="AR41" s="226" t="str">
        <f t="shared" si="11"/>
        <v/>
      </c>
      <c r="AS41" s="226" t="str">
        <f t="shared" si="11"/>
        <v/>
      </c>
      <c r="AT41" s="226" t="str">
        <f t="shared" si="11"/>
        <v/>
      </c>
      <c r="AU41" s="226" t="str">
        <f t="shared" si="11"/>
        <v/>
      </c>
      <c r="AV41" s="226" t="str">
        <f t="shared" si="11"/>
        <v/>
      </c>
      <c r="AW41" s="226" t="str">
        <f t="shared" si="11"/>
        <v/>
      </c>
      <c r="AX41" s="226" t="str">
        <f t="shared" si="11"/>
        <v/>
      </c>
      <c r="AY41" s="226" t="str">
        <f t="shared" si="11"/>
        <v/>
      </c>
      <c r="AZ41" s="226" t="str">
        <f t="shared" si="11"/>
        <v/>
      </c>
      <c r="BA41" s="226" t="str">
        <f t="shared" si="11"/>
        <v/>
      </c>
      <c r="BB41" s="226" t="str">
        <f t="shared" si="11"/>
        <v/>
      </c>
      <c r="BC41" s="226" t="str">
        <f t="shared" si="11"/>
        <v/>
      </c>
    </row>
    <row r="42" spans="1:55" ht="11.25" customHeight="1">
      <c r="A42" s="152" t="s">
        <v>42</v>
      </c>
      <c r="B42" s="157"/>
      <c r="C42" s="163" t="str">
        <f t="shared" si="4"/>
        <v/>
      </c>
      <c r="D42" s="163" t="str">
        <f t="shared" si="4"/>
        <v/>
      </c>
      <c r="E42" s="163" t="str">
        <f t="shared" si="4"/>
        <v/>
      </c>
      <c r="F42" s="163" t="str">
        <f t="shared" si="4"/>
        <v/>
      </c>
      <c r="G42" s="163" t="str">
        <f t="shared" si="4"/>
        <v/>
      </c>
      <c r="H42" s="163" t="str">
        <f t="shared" si="4"/>
        <v/>
      </c>
      <c r="I42" s="163" t="str">
        <f t="shared" si="4"/>
        <v/>
      </c>
      <c r="J42" s="163" t="str">
        <f t="shared" si="4"/>
        <v/>
      </c>
      <c r="K42" s="163" t="str">
        <f t="shared" si="4"/>
        <v/>
      </c>
      <c r="L42" s="163" t="str">
        <f t="shared" si="4"/>
        <v/>
      </c>
      <c r="M42" s="163" t="str">
        <f t="shared" si="4"/>
        <v/>
      </c>
      <c r="N42" s="163" t="str">
        <f t="shared" si="4"/>
        <v/>
      </c>
      <c r="O42" s="149" t="s">
        <v>58</v>
      </c>
      <c r="P42" s="149" t="s">
        <v>58</v>
      </c>
      <c r="Q42" s="149" t="s">
        <v>58</v>
      </c>
      <c r="R42" s="163" t="str">
        <f t="shared" si="5"/>
        <v/>
      </c>
      <c r="S42" s="163" t="str">
        <f t="shared" si="5"/>
        <v/>
      </c>
      <c r="T42" s="163" t="str">
        <f t="shared" si="5"/>
        <v/>
      </c>
      <c r="U42" s="163" t="str">
        <f t="shared" si="5"/>
        <v/>
      </c>
      <c r="V42" s="149" t="s">
        <v>58</v>
      </c>
      <c r="W42" s="149" t="s">
        <v>58</v>
      </c>
      <c r="X42" s="149" t="s">
        <v>58</v>
      </c>
      <c r="Y42" s="149" t="s">
        <v>58</v>
      </c>
      <c r="Z42" s="149" t="s">
        <v>58</v>
      </c>
      <c r="AA42" s="149" t="s">
        <v>58</v>
      </c>
      <c r="AB42" s="149" t="s">
        <v>58</v>
      </c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49" t="s">
        <v>58</v>
      </c>
      <c r="AQ42" s="149" t="s">
        <v>58</v>
      </c>
      <c r="AR42" s="149" t="s">
        <v>58</v>
      </c>
      <c r="AS42" s="163"/>
      <c r="AT42" s="163"/>
      <c r="AU42" s="163"/>
      <c r="AV42" s="163"/>
      <c r="AW42" s="149" t="s">
        <v>58</v>
      </c>
      <c r="AX42" s="149" t="s">
        <v>58</v>
      </c>
      <c r="AY42" s="149" t="s">
        <v>58</v>
      </c>
      <c r="AZ42" s="149" t="s">
        <v>58</v>
      </c>
      <c r="BA42" s="149" t="s">
        <v>58</v>
      </c>
      <c r="BB42" s="149" t="s">
        <v>58</v>
      </c>
      <c r="BC42" s="149" t="s">
        <v>58</v>
      </c>
    </row>
  </sheetData>
  <mergeCells count="13">
    <mergeCell ref="C2:J2"/>
    <mergeCell ref="K2:AB2"/>
    <mergeCell ref="AD2:AK2"/>
    <mergeCell ref="AL2:BC2"/>
    <mergeCell ref="A5:B5"/>
    <mergeCell ref="A6:B6"/>
    <mergeCell ref="A38:B38"/>
    <mergeCell ref="A39:B39"/>
    <mergeCell ref="A40:B40"/>
    <mergeCell ref="A41:B41"/>
    <mergeCell ref="A42:B42"/>
    <mergeCell ref="A2:A3"/>
    <mergeCell ref="B2:B3"/>
  </mergeCells>
  <phoneticPr fontId="3"/>
  <conditionalFormatting sqref="O38">
    <cfRule type="expression" dxfId="72" priority="12">
      <formula>INDIRECT(ADDRESS(ROW(),COLUMN()))=TRUNC(INDIRECT(ADDRESS(ROW(),COLUMN())))</formula>
    </cfRule>
  </conditionalFormatting>
  <conditionalFormatting sqref="P38:Q38">
    <cfRule type="expression" dxfId="71" priority="11">
      <formula>INDIRECT(ADDRESS(ROW(),COLUMN()))=TRUNC(INDIRECT(ADDRESS(ROW(),COLUMN())))</formula>
    </cfRule>
  </conditionalFormatting>
  <conditionalFormatting sqref="O42:Q42">
    <cfRule type="expression" dxfId="70" priority="9">
      <formula>INDIRECT(ADDRESS(ROW(),COLUMN()))=TRUNC(INDIRECT(ADDRESS(ROW(),COLUMN())))</formula>
    </cfRule>
  </conditionalFormatting>
  <conditionalFormatting sqref="AQ38:AR38">
    <cfRule type="expression" dxfId="69" priority="6">
      <formula>INDIRECT(ADDRESS(ROW(),COLUMN()))=TRUNC(INDIRECT(ADDRESS(ROW(),COLUMN())))</formula>
    </cfRule>
  </conditionalFormatting>
  <conditionalFormatting sqref="AP38">
    <cfRule type="expression" dxfId="68" priority="7">
      <formula>INDIRECT(ADDRESS(ROW(),COLUMN()))=TRUNC(INDIRECT(ADDRESS(ROW(),COLUMN())))</formula>
    </cfRule>
  </conditionalFormatting>
  <conditionalFormatting sqref="AW38:BC38">
    <cfRule type="expression" dxfId="67" priority="5">
      <formula>INDIRECT(ADDRESS(ROW(),COLUMN()))=TRUNC(INDIRECT(ADDRESS(ROW(),COLUMN())))</formula>
    </cfRule>
  </conditionalFormatting>
  <conditionalFormatting sqref="AP42:AR42">
    <cfRule type="expression" dxfId="66" priority="4">
      <formula>INDIRECT(ADDRESS(ROW(),COLUMN()))=TRUNC(INDIRECT(ADDRESS(ROW(),COLUMN())))</formula>
    </cfRule>
  </conditionalFormatting>
  <conditionalFormatting sqref="AW42:BC42">
    <cfRule type="expression" dxfId="65" priority="3">
      <formula>INDIRECT(ADDRESS(ROW(),COLUMN()))=TRUNC(INDIRECT(ADDRESS(ROW(),COLUMN())))</formula>
    </cfRule>
  </conditionalFormatting>
  <conditionalFormatting sqref="V38:AB38">
    <cfRule type="expression" dxfId="64" priority="2">
      <formula>INDIRECT(ADDRESS(ROW(),COLUMN()))=TRUNC(INDIRECT(ADDRESS(ROW(),COLUMN())))</formula>
    </cfRule>
  </conditionalFormatting>
  <conditionalFormatting sqref="V42:AB42">
    <cfRule type="expression" dxfId="63" priority="1">
      <formula>INDIRECT(ADDRESS(ROW(),COLUMN()))=TRUNC(INDIRECT(ADDRESS(ROW(),COLUMN())))</formula>
    </cfRule>
  </conditionalFormatting>
  <printOptions horizontalCentered="1"/>
  <pageMargins left="0.39370078740157477" right="0.39370078740157477" top="0.78740157480314954" bottom="0.59055118110236215" header="0.51181102362204722" footer="0.74803149606299213"/>
  <pageSetup paperSize="9" fitToWidth="1" fitToHeight="1" orientation="landscape" usePrinterDefaults="1" horizontalDpi="6553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R43"/>
  <sheetViews>
    <sheetView view="pageBreakPreview" zoomScaleSheetLayoutView="100" workbookViewId="0">
      <selection activeCell="AE1" sqref="AE1"/>
    </sheetView>
  </sheetViews>
  <sheetFormatPr defaultRowHeight="9.6"/>
  <cols>
    <col min="1" max="2" width="3.375" style="138" customWidth="1"/>
    <col min="3" max="6" width="5.375" style="138" customWidth="1"/>
    <col min="7" max="10" width="4.125" style="138" customWidth="1"/>
    <col min="11" max="14" width="5.375" style="138" customWidth="1"/>
    <col min="15" max="18" width="4.125" style="138" customWidth="1"/>
    <col min="19" max="22" width="5.375" style="138" customWidth="1"/>
    <col min="23" max="26" width="4.125" style="138" customWidth="1"/>
    <col min="27" max="29" width="5.125" style="138" customWidth="1"/>
    <col min="30" max="30" width="5.625" style="138" customWidth="1"/>
    <col min="31" max="59" width="4.625" style="138" customWidth="1"/>
    <col min="60" max="16384" width="9" style="138" customWidth="1"/>
  </cols>
  <sheetData>
    <row r="1" spans="1:96" s="139" customFormat="1" ht="23.25" customHeight="1">
      <c r="A1" s="143" t="str">
        <f>"汚泥処理月報2　"&amp;AG1&amp;"年"&amp;AI1&amp;"月分"</f>
        <v>汚泥処理月報2　2019年2月分</v>
      </c>
      <c r="C1" s="167"/>
      <c r="D1" s="167"/>
      <c r="E1" s="167"/>
      <c r="F1" s="167"/>
      <c r="K1" s="167"/>
      <c r="L1" s="167"/>
      <c r="M1" s="167"/>
      <c r="N1" s="167"/>
      <c r="S1" s="167"/>
      <c r="T1" s="167"/>
      <c r="U1" s="167"/>
      <c r="V1" s="167"/>
      <c r="AA1" s="167"/>
      <c r="AB1" s="167"/>
      <c r="AC1" s="167"/>
      <c r="AD1" s="172"/>
      <c r="AF1" s="96" t="s">
        <v>132</v>
      </c>
      <c r="AG1" s="100">
        <v>2019</v>
      </c>
      <c r="AH1" s="102" t="s">
        <v>247</v>
      </c>
      <c r="AI1" s="107">
        <v>2</v>
      </c>
      <c r="AN1" s="233"/>
      <c r="AO1" s="234"/>
      <c r="AP1" s="235"/>
      <c r="AQ1" s="236"/>
      <c r="AV1" s="233"/>
      <c r="AW1" s="234"/>
      <c r="AX1" s="235"/>
      <c r="AY1" s="236"/>
    </row>
    <row r="2" spans="1:96" s="139" customFormat="1" ht="12" customHeight="1">
      <c r="A2" s="181" t="s">
        <v>28</v>
      </c>
      <c r="B2" s="181" t="s">
        <v>31</v>
      </c>
      <c r="C2" s="152" t="s">
        <v>324</v>
      </c>
      <c r="D2" s="171"/>
      <c r="E2" s="171"/>
      <c r="F2" s="171"/>
      <c r="G2" s="171"/>
      <c r="H2" s="171"/>
      <c r="I2" s="171"/>
      <c r="J2" s="157"/>
      <c r="K2" s="228" t="str">
        <f>AN2</f>
        <v>他薬品1</v>
      </c>
      <c r="L2" s="229"/>
      <c r="M2" s="229"/>
      <c r="N2" s="229"/>
      <c r="O2" s="229"/>
      <c r="P2" s="229"/>
      <c r="Q2" s="229"/>
      <c r="R2" s="230"/>
      <c r="S2" s="228" t="str">
        <f>AV2</f>
        <v>他薬品2</v>
      </c>
      <c r="T2" s="229"/>
      <c r="U2" s="229"/>
      <c r="V2" s="229"/>
      <c r="W2" s="229"/>
      <c r="X2" s="229"/>
      <c r="Y2" s="229"/>
      <c r="Z2" s="230"/>
      <c r="AA2" s="152" t="s">
        <v>3</v>
      </c>
      <c r="AB2" s="171"/>
      <c r="AC2" s="171"/>
      <c r="AD2" s="157"/>
      <c r="AF2" s="152" t="s">
        <v>179</v>
      </c>
      <c r="AG2" s="171"/>
      <c r="AH2" s="171"/>
      <c r="AI2" s="171"/>
      <c r="AJ2" s="171"/>
      <c r="AK2" s="171"/>
      <c r="AL2" s="171"/>
      <c r="AM2" s="157"/>
      <c r="AN2" s="152" t="s">
        <v>327</v>
      </c>
      <c r="AO2" s="171"/>
      <c r="AP2" s="171"/>
      <c r="AQ2" s="171"/>
      <c r="AR2" s="171"/>
      <c r="AS2" s="171"/>
      <c r="AT2" s="171"/>
      <c r="AU2" s="157"/>
      <c r="AV2" s="152" t="s">
        <v>310</v>
      </c>
      <c r="AW2" s="171"/>
      <c r="AX2" s="171"/>
      <c r="AY2" s="171"/>
      <c r="AZ2" s="171"/>
      <c r="BA2" s="171"/>
      <c r="BB2" s="171"/>
      <c r="BC2" s="157"/>
      <c r="BD2" s="152" t="s">
        <v>3</v>
      </c>
      <c r="BE2" s="171"/>
      <c r="BF2" s="171"/>
      <c r="BG2" s="157"/>
    </row>
    <row r="3" spans="1:96" s="140" customFormat="1" ht="48" customHeight="1">
      <c r="A3" s="182"/>
      <c r="B3" s="182"/>
      <c r="C3" s="144" t="s">
        <v>161</v>
      </c>
      <c r="D3" s="144" t="s">
        <v>176</v>
      </c>
      <c r="E3" s="144" t="s">
        <v>177</v>
      </c>
      <c r="F3" s="144" t="s">
        <v>178</v>
      </c>
      <c r="G3" s="144" t="s">
        <v>321</v>
      </c>
      <c r="H3" s="144" t="s">
        <v>276</v>
      </c>
      <c r="I3" s="144" t="s">
        <v>322</v>
      </c>
      <c r="J3" s="144" t="s">
        <v>323</v>
      </c>
      <c r="K3" s="144" t="s">
        <v>161</v>
      </c>
      <c r="L3" s="144" t="s">
        <v>176</v>
      </c>
      <c r="M3" s="144" t="s">
        <v>177</v>
      </c>
      <c r="N3" s="144" t="s">
        <v>178</v>
      </c>
      <c r="O3" s="144" t="s">
        <v>321</v>
      </c>
      <c r="P3" s="144" t="s">
        <v>276</v>
      </c>
      <c r="Q3" s="144" t="s">
        <v>322</v>
      </c>
      <c r="R3" s="144" t="s">
        <v>323</v>
      </c>
      <c r="S3" s="144" t="s">
        <v>161</v>
      </c>
      <c r="T3" s="144" t="s">
        <v>176</v>
      </c>
      <c r="U3" s="144" t="s">
        <v>177</v>
      </c>
      <c r="V3" s="144" t="s">
        <v>178</v>
      </c>
      <c r="W3" s="144" t="s">
        <v>321</v>
      </c>
      <c r="X3" s="144" t="s">
        <v>276</v>
      </c>
      <c r="Y3" s="144" t="s">
        <v>322</v>
      </c>
      <c r="Z3" s="144" t="s">
        <v>323</v>
      </c>
      <c r="AA3" s="144" t="s">
        <v>197</v>
      </c>
      <c r="AB3" s="144" t="s">
        <v>128</v>
      </c>
      <c r="AC3" s="144" t="s">
        <v>198</v>
      </c>
      <c r="AD3" s="144" t="s">
        <v>93</v>
      </c>
      <c r="AE3" s="140"/>
      <c r="AF3" s="144" t="s">
        <v>161</v>
      </c>
      <c r="AG3" s="144" t="s">
        <v>176</v>
      </c>
      <c r="AH3" s="144" t="s">
        <v>177</v>
      </c>
      <c r="AI3" s="144" t="s">
        <v>178</v>
      </c>
      <c r="AJ3" s="144" t="s">
        <v>321</v>
      </c>
      <c r="AK3" s="144" t="s">
        <v>276</v>
      </c>
      <c r="AL3" s="144" t="s">
        <v>322</v>
      </c>
      <c r="AM3" s="144" t="s">
        <v>323</v>
      </c>
      <c r="AN3" s="144" t="s">
        <v>161</v>
      </c>
      <c r="AO3" s="144" t="s">
        <v>176</v>
      </c>
      <c r="AP3" s="144" t="s">
        <v>177</v>
      </c>
      <c r="AQ3" s="144" t="s">
        <v>178</v>
      </c>
      <c r="AR3" s="144" t="s">
        <v>321</v>
      </c>
      <c r="AS3" s="144" t="s">
        <v>276</v>
      </c>
      <c r="AT3" s="144" t="s">
        <v>322</v>
      </c>
      <c r="AU3" s="144" t="s">
        <v>323</v>
      </c>
      <c r="AV3" s="144" t="s">
        <v>161</v>
      </c>
      <c r="AW3" s="144" t="s">
        <v>176</v>
      </c>
      <c r="AX3" s="144" t="s">
        <v>177</v>
      </c>
      <c r="AY3" s="144" t="s">
        <v>178</v>
      </c>
      <c r="AZ3" s="144" t="s">
        <v>321</v>
      </c>
      <c r="BA3" s="144" t="s">
        <v>276</v>
      </c>
      <c r="BB3" s="144" t="s">
        <v>322</v>
      </c>
      <c r="BC3" s="144" t="s">
        <v>323</v>
      </c>
      <c r="BD3" s="144" t="s">
        <v>197</v>
      </c>
      <c r="BE3" s="144" t="s">
        <v>128</v>
      </c>
      <c r="BF3" s="144" t="s">
        <v>198</v>
      </c>
      <c r="BG3" s="144" t="s">
        <v>93</v>
      </c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</row>
    <row r="4" spans="1:96" ht="12" customHeight="1">
      <c r="A4" s="146"/>
      <c r="B4" s="146"/>
      <c r="C4" s="160" t="s">
        <v>158</v>
      </c>
      <c r="D4" s="160" t="s">
        <v>158</v>
      </c>
      <c r="E4" s="160" t="s">
        <v>158</v>
      </c>
      <c r="F4" s="160" t="s">
        <v>158</v>
      </c>
      <c r="G4" s="160" t="s">
        <v>70</v>
      </c>
      <c r="H4" s="160" t="s">
        <v>70</v>
      </c>
      <c r="I4" s="160" t="s">
        <v>70</v>
      </c>
      <c r="J4" s="160" t="s">
        <v>70</v>
      </c>
      <c r="K4" s="160" t="s">
        <v>158</v>
      </c>
      <c r="L4" s="160" t="s">
        <v>158</v>
      </c>
      <c r="M4" s="160" t="s">
        <v>158</v>
      </c>
      <c r="N4" s="160" t="s">
        <v>158</v>
      </c>
      <c r="O4" s="160" t="s">
        <v>70</v>
      </c>
      <c r="P4" s="160" t="s">
        <v>70</v>
      </c>
      <c r="Q4" s="160" t="s">
        <v>70</v>
      </c>
      <c r="R4" s="160" t="s">
        <v>70</v>
      </c>
      <c r="S4" s="160" t="s">
        <v>158</v>
      </c>
      <c r="T4" s="160" t="s">
        <v>158</v>
      </c>
      <c r="U4" s="160" t="s">
        <v>158</v>
      </c>
      <c r="V4" s="160" t="s">
        <v>158</v>
      </c>
      <c r="W4" s="160" t="s">
        <v>70</v>
      </c>
      <c r="X4" s="160" t="s">
        <v>70</v>
      </c>
      <c r="Y4" s="160" t="s">
        <v>70</v>
      </c>
      <c r="Z4" s="160" t="s">
        <v>70</v>
      </c>
      <c r="AA4" s="160" t="s">
        <v>6</v>
      </c>
      <c r="AB4" s="160" t="s">
        <v>6</v>
      </c>
      <c r="AC4" s="160" t="s">
        <v>6</v>
      </c>
      <c r="AD4" s="160" t="s">
        <v>6</v>
      </c>
      <c r="AF4" s="203" t="s">
        <v>158</v>
      </c>
      <c r="AG4" s="203" t="s">
        <v>158</v>
      </c>
      <c r="AH4" s="203" t="s">
        <v>158</v>
      </c>
      <c r="AI4" s="203" t="s">
        <v>158</v>
      </c>
      <c r="AJ4" s="160" t="s">
        <v>70</v>
      </c>
      <c r="AK4" s="160" t="s">
        <v>70</v>
      </c>
      <c r="AL4" s="160" t="s">
        <v>70</v>
      </c>
      <c r="AM4" s="160" t="s">
        <v>70</v>
      </c>
      <c r="AN4" s="203" t="s">
        <v>158</v>
      </c>
      <c r="AO4" s="203" t="s">
        <v>158</v>
      </c>
      <c r="AP4" s="203" t="s">
        <v>158</v>
      </c>
      <c r="AQ4" s="203" t="s">
        <v>158</v>
      </c>
      <c r="AR4" s="160" t="s">
        <v>70</v>
      </c>
      <c r="AS4" s="160" t="s">
        <v>70</v>
      </c>
      <c r="AT4" s="160" t="s">
        <v>70</v>
      </c>
      <c r="AU4" s="160" t="s">
        <v>70</v>
      </c>
      <c r="AV4" s="203" t="s">
        <v>158</v>
      </c>
      <c r="AW4" s="203" t="s">
        <v>158</v>
      </c>
      <c r="AX4" s="203" t="s">
        <v>158</v>
      </c>
      <c r="AY4" s="203" t="s">
        <v>158</v>
      </c>
      <c r="AZ4" s="160" t="s">
        <v>70</v>
      </c>
      <c r="BA4" s="160" t="s">
        <v>70</v>
      </c>
      <c r="BB4" s="160" t="s">
        <v>70</v>
      </c>
      <c r="BC4" s="160" t="s">
        <v>70</v>
      </c>
      <c r="BD4" s="203" t="s">
        <v>6</v>
      </c>
      <c r="BE4" s="203" t="s">
        <v>6</v>
      </c>
      <c r="BF4" s="203" t="s">
        <v>6</v>
      </c>
      <c r="BG4" s="203" t="s">
        <v>6</v>
      </c>
    </row>
    <row r="5" spans="1:96" ht="11.25" customHeight="1">
      <c r="A5" s="147" t="s">
        <v>175</v>
      </c>
      <c r="B5" s="147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140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209"/>
      <c r="BT5" s="209"/>
      <c r="BU5" s="209"/>
      <c r="BV5" s="209"/>
      <c r="BW5" s="209"/>
      <c r="BX5" s="209"/>
      <c r="BY5" s="209"/>
      <c r="BZ5" s="209"/>
      <c r="CA5" s="209"/>
      <c r="CB5" s="209"/>
      <c r="CC5" s="209"/>
      <c r="CD5" s="209"/>
      <c r="CE5" s="209"/>
      <c r="CF5" s="209"/>
      <c r="CG5" s="209"/>
      <c r="CH5" s="209"/>
      <c r="CI5" s="209"/>
      <c r="CJ5" s="209"/>
      <c r="CK5" s="209"/>
      <c r="CL5" s="209"/>
      <c r="CM5" s="209"/>
      <c r="CN5" s="209"/>
      <c r="CO5" s="209"/>
      <c r="CP5" s="209"/>
      <c r="CQ5" s="209"/>
      <c r="CR5" s="141"/>
    </row>
    <row r="6" spans="1:96" ht="11.25" customHeight="1">
      <c r="A6" s="147" t="s">
        <v>245</v>
      </c>
      <c r="B6" s="147"/>
      <c r="C6" s="187">
        <v>1</v>
      </c>
      <c r="D6" s="187">
        <v>1</v>
      </c>
      <c r="E6" s="187">
        <v>1</v>
      </c>
      <c r="F6" s="187">
        <v>1</v>
      </c>
      <c r="G6" s="187">
        <v>2</v>
      </c>
      <c r="H6" s="187">
        <v>2</v>
      </c>
      <c r="I6" s="187">
        <v>2</v>
      </c>
      <c r="J6" s="187">
        <v>2</v>
      </c>
      <c r="K6" s="187">
        <v>1</v>
      </c>
      <c r="L6" s="187">
        <v>1</v>
      </c>
      <c r="M6" s="187">
        <v>1</v>
      </c>
      <c r="N6" s="187">
        <v>1</v>
      </c>
      <c r="O6" s="187">
        <v>2</v>
      </c>
      <c r="P6" s="187">
        <v>2</v>
      </c>
      <c r="Q6" s="187">
        <v>2</v>
      </c>
      <c r="R6" s="187">
        <v>2</v>
      </c>
      <c r="S6" s="187">
        <v>1</v>
      </c>
      <c r="T6" s="187">
        <v>1</v>
      </c>
      <c r="U6" s="187">
        <v>1</v>
      </c>
      <c r="V6" s="187">
        <v>1</v>
      </c>
      <c r="W6" s="187">
        <v>2</v>
      </c>
      <c r="X6" s="187">
        <v>2</v>
      </c>
      <c r="Y6" s="187">
        <v>2</v>
      </c>
      <c r="Z6" s="187">
        <v>2</v>
      </c>
      <c r="AA6" s="187">
        <v>1</v>
      </c>
      <c r="AB6" s="187">
        <v>1</v>
      </c>
      <c r="AC6" s="187">
        <v>1</v>
      </c>
      <c r="AD6" s="187">
        <v>1</v>
      </c>
      <c r="AE6" s="231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231"/>
      <c r="BI6" s="231"/>
      <c r="BJ6" s="231"/>
      <c r="BK6" s="231"/>
      <c r="BL6" s="231"/>
      <c r="BM6" s="231"/>
      <c r="BN6" s="231"/>
      <c r="BO6" s="231"/>
      <c r="BP6" s="231"/>
      <c r="BQ6" s="231"/>
      <c r="BR6" s="140"/>
      <c r="BS6" s="140"/>
      <c r="BT6" s="140"/>
      <c r="BU6" s="140"/>
      <c r="BV6" s="140"/>
      <c r="BW6" s="140"/>
      <c r="BX6" s="140"/>
      <c r="BY6" s="140"/>
      <c r="BZ6" s="140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</row>
    <row r="7" spans="1:96" ht="11.25" customHeight="1">
      <c r="A7" s="96">
        <v>1</v>
      </c>
      <c r="B7" s="155">
        <f>DATEVALUE(AG1&amp;"/"&amp;AI1&amp;"/1")</f>
        <v>43497</v>
      </c>
      <c r="C7" s="163" t="str">
        <f t="shared" ref="C7:AD37" si="0">IF(AF7="","",TEXT(ROUND(AF7,(IF(C$5="",100,C$5)-1)-INT(LOG(ABS(AF7)+(AF7=0)))),"#,##0"&amp;IF(INT(LOG(ABS(ROUND(AF7,(IF(C$5="",100,C$5)-1)-INT(LOG(ABS(AF7)+(AF7=0)))))+(ROUND(AF7,(IF(C$5="",100,C$5)-1)-INT(LOG(ABS(AF7)+(AF7=0))))=0)))+1&gt;=IF(C$5="",100,C$5),"",IF(C$6&gt;0,".","")&amp;REPT("0",IF(IF(C$5="",100,C$5)-INT(LOG(ABS(ROUND(AF7,(IF(C$5="",100,C$5)-1)-INT(LOG(ABS(AF7)+(AF7=0)))))+(ROUND(AF7,(IF(C$5="",100,C$5)-1)-INT(LOG(ABS(AF7)+(AF7=0))))=0)))-1&gt;C$6,C$6,IF(C$5="",100,C$5)-INT(LOG(ABS(ROUND(AF7,(IF(C$5="",100,C$5)-1)-INT(LOG(ABS(AF7)+(AF7=0)))))+(ROUND(AF7,(IF(C$5="",100,C$5)-1)-INT(LOG(ABS(AF7)+(AF7=0))))=0)))-1)))))</f>
        <v/>
      </c>
      <c r="D7" s="163" t="str">
        <f t="shared" si="0"/>
        <v/>
      </c>
      <c r="E7" s="163" t="str">
        <f t="shared" si="0"/>
        <v/>
      </c>
      <c r="F7" s="163" t="str">
        <f t="shared" si="0"/>
        <v/>
      </c>
      <c r="G7" s="163" t="str">
        <f t="shared" si="0"/>
        <v/>
      </c>
      <c r="H7" s="163" t="str">
        <f t="shared" si="0"/>
        <v/>
      </c>
      <c r="I7" s="163" t="str">
        <f t="shared" si="0"/>
        <v/>
      </c>
      <c r="J7" s="163" t="str">
        <f t="shared" si="0"/>
        <v/>
      </c>
      <c r="K7" s="163" t="str">
        <f t="shared" si="0"/>
        <v/>
      </c>
      <c r="L7" s="163" t="str">
        <f t="shared" si="0"/>
        <v/>
      </c>
      <c r="M7" s="163" t="str">
        <f t="shared" si="0"/>
        <v/>
      </c>
      <c r="N7" s="163" t="str">
        <f t="shared" si="0"/>
        <v/>
      </c>
      <c r="O7" s="163" t="str">
        <f t="shared" si="0"/>
        <v/>
      </c>
      <c r="P7" s="163" t="str">
        <f t="shared" si="0"/>
        <v/>
      </c>
      <c r="Q7" s="163" t="str">
        <f t="shared" si="0"/>
        <v/>
      </c>
      <c r="R7" s="163" t="str">
        <f t="shared" si="0"/>
        <v/>
      </c>
      <c r="S7" s="163" t="str">
        <f t="shared" si="0"/>
        <v/>
      </c>
      <c r="T7" s="163" t="str">
        <f t="shared" si="0"/>
        <v/>
      </c>
      <c r="U7" s="163" t="str">
        <f t="shared" si="0"/>
        <v/>
      </c>
      <c r="V7" s="163" t="str">
        <f t="shared" si="0"/>
        <v/>
      </c>
      <c r="W7" s="163" t="str">
        <f t="shared" si="0"/>
        <v/>
      </c>
      <c r="X7" s="163" t="str">
        <f t="shared" si="0"/>
        <v/>
      </c>
      <c r="Y7" s="163" t="str">
        <f t="shared" si="0"/>
        <v/>
      </c>
      <c r="Z7" s="163" t="str">
        <f t="shared" si="0"/>
        <v/>
      </c>
      <c r="AA7" s="163" t="str">
        <f t="shared" si="0"/>
        <v/>
      </c>
      <c r="AB7" s="163" t="str">
        <f t="shared" si="0"/>
        <v/>
      </c>
      <c r="AC7" s="163" t="str">
        <f t="shared" si="0"/>
        <v/>
      </c>
      <c r="AD7" s="163" t="str">
        <f t="shared" si="0"/>
        <v/>
      </c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  <c r="BC7" s="232"/>
      <c r="BD7" s="232"/>
      <c r="BE7" s="232"/>
      <c r="BF7" s="232"/>
      <c r="BG7" s="232"/>
    </row>
    <row r="8" spans="1:96" ht="11.25" customHeight="1">
      <c r="A8" s="96">
        <v>2</v>
      </c>
      <c r="B8" s="155">
        <f t="shared" ref="B8:B37" si="1">B7+1</f>
        <v>43498</v>
      </c>
      <c r="C8" s="163" t="str">
        <f t="shared" si="0"/>
        <v/>
      </c>
      <c r="D8" s="163" t="str">
        <f t="shared" si="0"/>
        <v/>
      </c>
      <c r="E8" s="163" t="str">
        <f t="shared" si="0"/>
        <v/>
      </c>
      <c r="F8" s="163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63" t="str">
        <f t="shared" si="0"/>
        <v/>
      </c>
      <c r="L8" s="163" t="str">
        <f t="shared" si="0"/>
        <v/>
      </c>
      <c r="M8" s="163" t="str">
        <f t="shared" si="0"/>
        <v/>
      </c>
      <c r="N8" s="163" t="str">
        <f t="shared" si="0"/>
        <v/>
      </c>
      <c r="O8" s="163" t="str">
        <f t="shared" si="0"/>
        <v/>
      </c>
      <c r="P8" s="163" t="str">
        <f t="shared" si="0"/>
        <v/>
      </c>
      <c r="Q8" s="163" t="str">
        <f t="shared" si="0"/>
        <v/>
      </c>
      <c r="R8" s="163" t="str">
        <f t="shared" si="0"/>
        <v/>
      </c>
      <c r="S8" s="163" t="str">
        <f t="shared" si="0"/>
        <v/>
      </c>
      <c r="T8" s="163" t="str">
        <f t="shared" si="0"/>
        <v/>
      </c>
      <c r="U8" s="163" t="str">
        <f t="shared" si="0"/>
        <v/>
      </c>
      <c r="V8" s="163" t="str">
        <f t="shared" si="0"/>
        <v/>
      </c>
      <c r="W8" s="163" t="str">
        <f t="shared" si="0"/>
        <v/>
      </c>
      <c r="X8" s="163" t="str">
        <f t="shared" si="0"/>
        <v/>
      </c>
      <c r="Y8" s="163" t="str">
        <f t="shared" si="0"/>
        <v/>
      </c>
      <c r="Z8" s="163" t="str">
        <f t="shared" si="0"/>
        <v/>
      </c>
      <c r="AA8" s="163" t="str">
        <f t="shared" si="0"/>
        <v/>
      </c>
      <c r="AB8" s="163" t="str">
        <f t="shared" si="0"/>
        <v/>
      </c>
      <c r="AC8" s="163" t="str">
        <f t="shared" si="0"/>
        <v/>
      </c>
      <c r="AD8" s="163" t="str">
        <f t="shared" si="0"/>
        <v/>
      </c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</row>
    <row r="9" spans="1:96" ht="11.25" customHeight="1">
      <c r="A9" s="96">
        <v>3</v>
      </c>
      <c r="B9" s="155">
        <f t="shared" si="1"/>
        <v>43499</v>
      </c>
      <c r="C9" s="163" t="str">
        <f t="shared" si="0"/>
        <v/>
      </c>
      <c r="D9" s="163" t="str">
        <f t="shared" si="0"/>
        <v/>
      </c>
      <c r="E9" s="163" t="str">
        <f t="shared" si="0"/>
        <v/>
      </c>
      <c r="F9" s="163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63" t="str">
        <f t="shared" si="0"/>
        <v/>
      </c>
      <c r="L9" s="163" t="str">
        <f t="shared" si="0"/>
        <v/>
      </c>
      <c r="M9" s="163" t="str">
        <f t="shared" si="0"/>
        <v/>
      </c>
      <c r="N9" s="163" t="str">
        <f t="shared" si="0"/>
        <v/>
      </c>
      <c r="O9" s="163" t="str">
        <f t="shared" si="0"/>
        <v/>
      </c>
      <c r="P9" s="163" t="str">
        <f t="shared" si="0"/>
        <v/>
      </c>
      <c r="Q9" s="163" t="str">
        <f t="shared" si="0"/>
        <v/>
      </c>
      <c r="R9" s="163" t="str">
        <f t="shared" si="0"/>
        <v/>
      </c>
      <c r="S9" s="163" t="str">
        <f t="shared" si="0"/>
        <v/>
      </c>
      <c r="T9" s="163" t="str">
        <f t="shared" si="0"/>
        <v/>
      </c>
      <c r="U9" s="163" t="str">
        <f t="shared" si="0"/>
        <v/>
      </c>
      <c r="V9" s="163" t="str">
        <f t="shared" si="0"/>
        <v/>
      </c>
      <c r="W9" s="163" t="str">
        <f t="shared" si="0"/>
        <v/>
      </c>
      <c r="X9" s="163" t="str">
        <f t="shared" si="0"/>
        <v/>
      </c>
      <c r="Y9" s="163" t="str">
        <f t="shared" si="0"/>
        <v/>
      </c>
      <c r="Z9" s="163" t="str">
        <f t="shared" si="0"/>
        <v/>
      </c>
      <c r="AA9" s="163" t="str">
        <f t="shared" si="0"/>
        <v/>
      </c>
      <c r="AB9" s="163" t="str">
        <f t="shared" si="0"/>
        <v/>
      </c>
      <c r="AC9" s="163" t="str">
        <f t="shared" si="0"/>
        <v/>
      </c>
      <c r="AD9" s="163" t="str">
        <f t="shared" si="0"/>
        <v/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</row>
    <row r="10" spans="1:96" ht="11.25" customHeight="1">
      <c r="A10" s="96">
        <v>4</v>
      </c>
      <c r="B10" s="155">
        <f t="shared" si="1"/>
        <v>43500</v>
      </c>
      <c r="C10" s="163" t="str">
        <f t="shared" si="0"/>
        <v/>
      </c>
      <c r="D10" s="163" t="str">
        <f t="shared" si="0"/>
        <v/>
      </c>
      <c r="E10" s="163" t="str">
        <f t="shared" si="0"/>
        <v/>
      </c>
      <c r="F10" s="163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63" t="str">
        <f t="shared" si="0"/>
        <v/>
      </c>
      <c r="L10" s="163" t="str">
        <f t="shared" si="0"/>
        <v/>
      </c>
      <c r="M10" s="163" t="str">
        <f t="shared" si="0"/>
        <v/>
      </c>
      <c r="N10" s="163" t="str">
        <f t="shared" si="0"/>
        <v/>
      </c>
      <c r="O10" s="163" t="str">
        <f t="shared" si="0"/>
        <v/>
      </c>
      <c r="P10" s="163" t="str">
        <f t="shared" si="0"/>
        <v/>
      </c>
      <c r="Q10" s="163" t="str">
        <f t="shared" si="0"/>
        <v/>
      </c>
      <c r="R10" s="163" t="str">
        <f t="shared" si="0"/>
        <v/>
      </c>
      <c r="S10" s="163" t="str">
        <f t="shared" si="0"/>
        <v/>
      </c>
      <c r="T10" s="163" t="str">
        <f t="shared" si="0"/>
        <v/>
      </c>
      <c r="U10" s="163" t="str">
        <f t="shared" si="0"/>
        <v/>
      </c>
      <c r="V10" s="163" t="str">
        <f t="shared" si="0"/>
        <v/>
      </c>
      <c r="W10" s="163" t="str">
        <f t="shared" si="0"/>
        <v/>
      </c>
      <c r="X10" s="163" t="str">
        <f t="shared" si="0"/>
        <v/>
      </c>
      <c r="Y10" s="163" t="str">
        <f t="shared" si="0"/>
        <v/>
      </c>
      <c r="Z10" s="163" t="str">
        <f t="shared" si="0"/>
        <v/>
      </c>
      <c r="AA10" s="163" t="str">
        <f t="shared" si="0"/>
        <v/>
      </c>
      <c r="AB10" s="163" t="str">
        <f t="shared" si="0"/>
        <v/>
      </c>
      <c r="AC10" s="163" t="str">
        <f t="shared" si="0"/>
        <v/>
      </c>
      <c r="AD10" s="163" t="str">
        <f t="shared" si="0"/>
        <v/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</row>
    <row r="11" spans="1:96" ht="11.25" customHeight="1">
      <c r="A11" s="96">
        <v>5</v>
      </c>
      <c r="B11" s="155">
        <f t="shared" si="1"/>
        <v>43501</v>
      </c>
      <c r="C11" s="163" t="str">
        <f t="shared" si="0"/>
        <v/>
      </c>
      <c r="D11" s="163" t="str">
        <f t="shared" si="0"/>
        <v/>
      </c>
      <c r="E11" s="163" t="str">
        <f t="shared" si="0"/>
        <v/>
      </c>
      <c r="F11" s="163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63" t="str">
        <f t="shared" si="0"/>
        <v/>
      </c>
      <c r="L11" s="163" t="str">
        <f t="shared" si="0"/>
        <v/>
      </c>
      <c r="M11" s="163" t="str">
        <f t="shared" si="0"/>
        <v/>
      </c>
      <c r="N11" s="163" t="str">
        <f t="shared" si="0"/>
        <v/>
      </c>
      <c r="O11" s="163" t="str">
        <f t="shared" si="0"/>
        <v/>
      </c>
      <c r="P11" s="163" t="str">
        <f t="shared" si="0"/>
        <v/>
      </c>
      <c r="Q11" s="163" t="str">
        <f t="shared" si="0"/>
        <v/>
      </c>
      <c r="R11" s="163" t="str">
        <f t="shared" si="0"/>
        <v/>
      </c>
      <c r="S11" s="163" t="str">
        <f t="shared" si="0"/>
        <v/>
      </c>
      <c r="T11" s="163" t="str">
        <f t="shared" si="0"/>
        <v/>
      </c>
      <c r="U11" s="163" t="str">
        <f t="shared" si="0"/>
        <v/>
      </c>
      <c r="V11" s="163" t="str">
        <f t="shared" si="0"/>
        <v/>
      </c>
      <c r="W11" s="163" t="str">
        <f t="shared" si="0"/>
        <v/>
      </c>
      <c r="X11" s="163" t="str">
        <f t="shared" si="0"/>
        <v/>
      </c>
      <c r="Y11" s="163" t="str">
        <f t="shared" si="0"/>
        <v/>
      </c>
      <c r="Z11" s="163" t="str">
        <f t="shared" si="0"/>
        <v/>
      </c>
      <c r="AA11" s="163" t="str">
        <f t="shared" si="0"/>
        <v/>
      </c>
      <c r="AB11" s="163" t="str">
        <f t="shared" si="0"/>
        <v/>
      </c>
      <c r="AC11" s="163" t="str">
        <f t="shared" si="0"/>
        <v/>
      </c>
      <c r="AD11" s="163" t="str">
        <f t="shared" si="0"/>
        <v/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</row>
    <row r="12" spans="1:96" ht="11.25" customHeight="1">
      <c r="A12" s="96">
        <v>6</v>
      </c>
      <c r="B12" s="155">
        <f t="shared" si="1"/>
        <v>43502</v>
      </c>
      <c r="C12" s="163" t="str">
        <f t="shared" si="0"/>
        <v/>
      </c>
      <c r="D12" s="163" t="str">
        <f t="shared" si="0"/>
        <v/>
      </c>
      <c r="E12" s="163" t="str">
        <f t="shared" si="0"/>
        <v/>
      </c>
      <c r="F12" s="163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63" t="str">
        <f t="shared" si="0"/>
        <v/>
      </c>
      <c r="L12" s="163" t="str">
        <f t="shared" si="0"/>
        <v/>
      </c>
      <c r="M12" s="163" t="str">
        <f t="shared" si="0"/>
        <v/>
      </c>
      <c r="N12" s="163" t="str">
        <f t="shared" si="0"/>
        <v/>
      </c>
      <c r="O12" s="163" t="str">
        <f t="shared" si="0"/>
        <v/>
      </c>
      <c r="P12" s="163" t="str">
        <f t="shared" si="0"/>
        <v/>
      </c>
      <c r="Q12" s="163" t="str">
        <f t="shared" si="0"/>
        <v/>
      </c>
      <c r="R12" s="163" t="str">
        <f t="shared" si="0"/>
        <v/>
      </c>
      <c r="S12" s="163" t="str">
        <f t="shared" si="0"/>
        <v/>
      </c>
      <c r="T12" s="163" t="str">
        <f t="shared" si="0"/>
        <v/>
      </c>
      <c r="U12" s="163" t="str">
        <f t="shared" si="0"/>
        <v/>
      </c>
      <c r="V12" s="163" t="str">
        <f t="shared" si="0"/>
        <v/>
      </c>
      <c r="W12" s="163" t="str">
        <f t="shared" si="0"/>
        <v/>
      </c>
      <c r="X12" s="163" t="str">
        <f t="shared" si="0"/>
        <v/>
      </c>
      <c r="Y12" s="163" t="str">
        <f t="shared" si="0"/>
        <v/>
      </c>
      <c r="Z12" s="163" t="str">
        <f t="shared" si="0"/>
        <v/>
      </c>
      <c r="AA12" s="163" t="str">
        <f t="shared" si="0"/>
        <v/>
      </c>
      <c r="AB12" s="163" t="str">
        <f t="shared" si="0"/>
        <v/>
      </c>
      <c r="AC12" s="163" t="str">
        <f t="shared" si="0"/>
        <v/>
      </c>
      <c r="AD12" s="163" t="str">
        <f t="shared" si="0"/>
        <v/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</row>
    <row r="13" spans="1:96" ht="11.25" customHeight="1">
      <c r="A13" s="96">
        <v>7</v>
      </c>
      <c r="B13" s="155">
        <f t="shared" si="1"/>
        <v>43503</v>
      </c>
      <c r="C13" s="163" t="str">
        <f t="shared" si="0"/>
        <v/>
      </c>
      <c r="D13" s="163" t="str">
        <f t="shared" si="0"/>
        <v/>
      </c>
      <c r="E13" s="163" t="str">
        <f t="shared" si="0"/>
        <v/>
      </c>
      <c r="F13" s="163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63" t="str">
        <f t="shared" si="0"/>
        <v/>
      </c>
      <c r="L13" s="163" t="str">
        <f t="shared" si="0"/>
        <v/>
      </c>
      <c r="M13" s="163" t="str">
        <f t="shared" si="0"/>
        <v/>
      </c>
      <c r="N13" s="163" t="str">
        <f t="shared" si="0"/>
        <v/>
      </c>
      <c r="O13" s="163" t="str">
        <f t="shared" si="0"/>
        <v/>
      </c>
      <c r="P13" s="163" t="str">
        <f t="shared" si="0"/>
        <v/>
      </c>
      <c r="Q13" s="163" t="str">
        <f t="shared" si="0"/>
        <v/>
      </c>
      <c r="R13" s="163" t="str">
        <f t="shared" si="0"/>
        <v/>
      </c>
      <c r="S13" s="163" t="str">
        <f t="shared" si="0"/>
        <v/>
      </c>
      <c r="T13" s="163" t="str">
        <f t="shared" si="0"/>
        <v/>
      </c>
      <c r="U13" s="163" t="str">
        <f t="shared" si="0"/>
        <v/>
      </c>
      <c r="V13" s="163" t="str">
        <f t="shared" si="0"/>
        <v/>
      </c>
      <c r="W13" s="163" t="str">
        <f t="shared" si="0"/>
        <v/>
      </c>
      <c r="X13" s="163" t="str">
        <f t="shared" si="0"/>
        <v/>
      </c>
      <c r="Y13" s="163" t="str">
        <f t="shared" si="0"/>
        <v/>
      </c>
      <c r="Z13" s="163" t="str">
        <f t="shared" si="0"/>
        <v/>
      </c>
      <c r="AA13" s="163" t="str">
        <f t="shared" si="0"/>
        <v/>
      </c>
      <c r="AB13" s="163" t="str">
        <f t="shared" si="0"/>
        <v/>
      </c>
      <c r="AC13" s="163" t="str">
        <f t="shared" si="0"/>
        <v/>
      </c>
      <c r="AD13" s="163" t="str">
        <f t="shared" si="0"/>
        <v/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</row>
    <row r="14" spans="1:96" ht="11.25" customHeight="1">
      <c r="A14" s="96">
        <v>8</v>
      </c>
      <c r="B14" s="155">
        <f t="shared" si="1"/>
        <v>43504</v>
      </c>
      <c r="C14" s="163" t="str">
        <f t="shared" si="0"/>
        <v/>
      </c>
      <c r="D14" s="163" t="str">
        <f t="shared" si="0"/>
        <v/>
      </c>
      <c r="E14" s="163" t="str">
        <f t="shared" si="0"/>
        <v/>
      </c>
      <c r="F14" s="163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63" t="str">
        <f t="shared" si="0"/>
        <v/>
      </c>
      <c r="L14" s="163" t="str">
        <f t="shared" si="0"/>
        <v/>
      </c>
      <c r="M14" s="163" t="str">
        <f t="shared" si="0"/>
        <v/>
      </c>
      <c r="N14" s="163" t="str">
        <f t="shared" si="0"/>
        <v/>
      </c>
      <c r="O14" s="163" t="str">
        <f t="shared" si="0"/>
        <v/>
      </c>
      <c r="P14" s="163" t="str">
        <f t="shared" si="0"/>
        <v/>
      </c>
      <c r="Q14" s="163" t="str">
        <f t="shared" si="0"/>
        <v/>
      </c>
      <c r="R14" s="163" t="str">
        <f t="shared" si="0"/>
        <v/>
      </c>
      <c r="S14" s="163" t="str">
        <f t="shared" si="0"/>
        <v/>
      </c>
      <c r="T14" s="163" t="str">
        <f t="shared" si="0"/>
        <v/>
      </c>
      <c r="U14" s="163" t="str">
        <f t="shared" si="0"/>
        <v/>
      </c>
      <c r="V14" s="163" t="str">
        <f t="shared" si="0"/>
        <v/>
      </c>
      <c r="W14" s="163" t="str">
        <f t="shared" si="0"/>
        <v/>
      </c>
      <c r="X14" s="163" t="str">
        <f t="shared" si="0"/>
        <v/>
      </c>
      <c r="Y14" s="163" t="str">
        <f t="shared" si="0"/>
        <v/>
      </c>
      <c r="Z14" s="163" t="str">
        <f t="shared" si="0"/>
        <v/>
      </c>
      <c r="AA14" s="163" t="str">
        <f t="shared" si="0"/>
        <v/>
      </c>
      <c r="AB14" s="163" t="str">
        <f t="shared" si="0"/>
        <v/>
      </c>
      <c r="AC14" s="163" t="str">
        <f t="shared" si="0"/>
        <v/>
      </c>
      <c r="AD14" s="163" t="str">
        <f t="shared" si="0"/>
        <v/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</row>
    <row r="15" spans="1:96" ht="11.25" customHeight="1">
      <c r="A15" s="96">
        <v>9</v>
      </c>
      <c r="B15" s="155">
        <f t="shared" si="1"/>
        <v>43505</v>
      </c>
      <c r="C15" s="163" t="str">
        <f t="shared" si="0"/>
        <v/>
      </c>
      <c r="D15" s="163" t="str">
        <f t="shared" si="0"/>
        <v/>
      </c>
      <c r="E15" s="163" t="str">
        <f t="shared" si="0"/>
        <v/>
      </c>
      <c r="F15" s="163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63" t="str">
        <f t="shared" si="0"/>
        <v/>
      </c>
      <c r="L15" s="163" t="str">
        <f t="shared" si="0"/>
        <v/>
      </c>
      <c r="M15" s="163" t="str">
        <f t="shared" si="0"/>
        <v/>
      </c>
      <c r="N15" s="163" t="str">
        <f t="shared" si="0"/>
        <v/>
      </c>
      <c r="O15" s="163" t="str">
        <f t="shared" si="0"/>
        <v/>
      </c>
      <c r="P15" s="163" t="str">
        <f t="shared" si="0"/>
        <v/>
      </c>
      <c r="Q15" s="163" t="str">
        <f t="shared" si="0"/>
        <v/>
      </c>
      <c r="R15" s="163" t="str">
        <f t="shared" si="0"/>
        <v/>
      </c>
      <c r="S15" s="163" t="str">
        <f t="shared" si="0"/>
        <v/>
      </c>
      <c r="T15" s="163" t="str">
        <f t="shared" si="0"/>
        <v/>
      </c>
      <c r="U15" s="163" t="str">
        <f t="shared" si="0"/>
        <v/>
      </c>
      <c r="V15" s="163" t="str">
        <f t="shared" si="0"/>
        <v/>
      </c>
      <c r="W15" s="163" t="str">
        <f t="shared" si="0"/>
        <v/>
      </c>
      <c r="X15" s="163" t="str">
        <f t="shared" si="0"/>
        <v/>
      </c>
      <c r="Y15" s="163" t="str">
        <f t="shared" si="0"/>
        <v/>
      </c>
      <c r="Z15" s="163" t="str">
        <f t="shared" si="0"/>
        <v/>
      </c>
      <c r="AA15" s="163" t="str">
        <f t="shared" si="0"/>
        <v/>
      </c>
      <c r="AB15" s="163" t="str">
        <f t="shared" si="0"/>
        <v/>
      </c>
      <c r="AC15" s="163" t="str">
        <f t="shared" si="0"/>
        <v/>
      </c>
      <c r="AD15" s="163" t="str">
        <f t="shared" si="0"/>
        <v/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</row>
    <row r="16" spans="1:96" ht="11.25" customHeight="1">
      <c r="A16" s="96">
        <v>10</v>
      </c>
      <c r="B16" s="155">
        <f t="shared" si="1"/>
        <v>43506</v>
      </c>
      <c r="C16" s="163" t="str">
        <f t="shared" si="0"/>
        <v/>
      </c>
      <c r="D16" s="163" t="str">
        <f t="shared" si="0"/>
        <v/>
      </c>
      <c r="E16" s="163" t="str">
        <f t="shared" si="0"/>
        <v/>
      </c>
      <c r="F16" s="163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63" t="str">
        <f t="shared" si="0"/>
        <v/>
      </c>
      <c r="L16" s="163" t="str">
        <f t="shared" si="0"/>
        <v/>
      </c>
      <c r="M16" s="163" t="str">
        <f t="shared" si="0"/>
        <v/>
      </c>
      <c r="N16" s="163" t="str">
        <f t="shared" si="0"/>
        <v/>
      </c>
      <c r="O16" s="163" t="str">
        <f t="shared" si="0"/>
        <v/>
      </c>
      <c r="P16" s="163" t="str">
        <f t="shared" si="0"/>
        <v/>
      </c>
      <c r="Q16" s="163" t="str">
        <f t="shared" si="0"/>
        <v/>
      </c>
      <c r="R16" s="163" t="str">
        <f t="shared" si="0"/>
        <v/>
      </c>
      <c r="S16" s="163" t="str">
        <f t="shared" si="0"/>
        <v/>
      </c>
      <c r="T16" s="163" t="str">
        <f t="shared" si="0"/>
        <v/>
      </c>
      <c r="U16" s="163" t="str">
        <f t="shared" si="0"/>
        <v/>
      </c>
      <c r="V16" s="163" t="str">
        <f t="shared" si="0"/>
        <v/>
      </c>
      <c r="W16" s="163" t="str">
        <f t="shared" si="0"/>
        <v/>
      </c>
      <c r="X16" s="163" t="str">
        <f t="shared" si="0"/>
        <v/>
      </c>
      <c r="Y16" s="163" t="str">
        <f t="shared" si="0"/>
        <v/>
      </c>
      <c r="Z16" s="163" t="str">
        <f t="shared" si="0"/>
        <v/>
      </c>
      <c r="AA16" s="163" t="str">
        <f t="shared" si="0"/>
        <v/>
      </c>
      <c r="AB16" s="163" t="str">
        <f t="shared" si="0"/>
        <v/>
      </c>
      <c r="AC16" s="163" t="str">
        <f t="shared" si="0"/>
        <v/>
      </c>
      <c r="AD16" s="163" t="str">
        <f t="shared" si="0"/>
        <v/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</row>
    <row r="17" spans="1:59" ht="11.25" customHeight="1">
      <c r="A17" s="96">
        <v>11</v>
      </c>
      <c r="B17" s="155">
        <f t="shared" si="1"/>
        <v>43507</v>
      </c>
      <c r="C17" s="163" t="str">
        <f t="shared" si="0"/>
        <v/>
      </c>
      <c r="D17" s="163" t="str">
        <f t="shared" si="0"/>
        <v/>
      </c>
      <c r="E17" s="163" t="str">
        <f t="shared" si="0"/>
        <v/>
      </c>
      <c r="F17" s="163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63" t="str">
        <f t="shared" si="0"/>
        <v/>
      </c>
      <c r="L17" s="163" t="str">
        <f t="shared" si="0"/>
        <v/>
      </c>
      <c r="M17" s="163" t="str">
        <f t="shared" si="0"/>
        <v/>
      </c>
      <c r="N17" s="163" t="str">
        <f t="shared" si="0"/>
        <v/>
      </c>
      <c r="O17" s="163" t="str">
        <f t="shared" si="0"/>
        <v/>
      </c>
      <c r="P17" s="163" t="str">
        <f t="shared" si="0"/>
        <v/>
      </c>
      <c r="Q17" s="163" t="str">
        <f t="shared" si="0"/>
        <v/>
      </c>
      <c r="R17" s="163" t="str">
        <f t="shared" si="0"/>
        <v/>
      </c>
      <c r="S17" s="163" t="str">
        <f t="shared" si="0"/>
        <v/>
      </c>
      <c r="T17" s="163" t="str">
        <f t="shared" si="0"/>
        <v/>
      </c>
      <c r="U17" s="163" t="str">
        <f t="shared" si="0"/>
        <v/>
      </c>
      <c r="V17" s="163" t="str">
        <f t="shared" si="0"/>
        <v/>
      </c>
      <c r="W17" s="163" t="str">
        <f t="shared" si="0"/>
        <v/>
      </c>
      <c r="X17" s="163" t="str">
        <f t="shared" si="0"/>
        <v/>
      </c>
      <c r="Y17" s="163" t="str">
        <f t="shared" si="0"/>
        <v/>
      </c>
      <c r="Z17" s="163" t="str">
        <f t="shared" si="0"/>
        <v/>
      </c>
      <c r="AA17" s="163" t="str">
        <f t="shared" si="0"/>
        <v/>
      </c>
      <c r="AB17" s="163" t="str">
        <f t="shared" si="0"/>
        <v/>
      </c>
      <c r="AC17" s="163" t="str">
        <f t="shared" si="0"/>
        <v/>
      </c>
      <c r="AD17" s="163" t="str">
        <f t="shared" si="0"/>
        <v/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</row>
    <row r="18" spans="1:59" ht="11.25" customHeight="1">
      <c r="A18" s="96">
        <v>12</v>
      </c>
      <c r="B18" s="155">
        <f t="shared" si="1"/>
        <v>43508</v>
      </c>
      <c r="C18" s="163" t="str">
        <f t="shared" si="0"/>
        <v/>
      </c>
      <c r="D18" s="163" t="str">
        <f t="shared" si="0"/>
        <v/>
      </c>
      <c r="E18" s="163" t="str">
        <f t="shared" si="0"/>
        <v/>
      </c>
      <c r="F18" s="163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63" t="str">
        <f t="shared" si="0"/>
        <v/>
      </c>
      <c r="L18" s="163" t="str">
        <f t="shared" si="0"/>
        <v/>
      </c>
      <c r="M18" s="163" t="str">
        <f t="shared" si="0"/>
        <v/>
      </c>
      <c r="N18" s="163" t="str">
        <f t="shared" si="0"/>
        <v/>
      </c>
      <c r="O18" s="163" t="str">
        <f t="shared" si="0"/>
        <v/>
      </c>
      <c r="P18" s="163" t="str">
        <f t="shared" si="0"/>
        <v/>
      </c>
      <c r="Q18" s="163" t="str">
        <f t="shared" si="0"/>
        <v/>
      </c>
      <c r="R18" s="163" t="str">
        <f t="shared" si="0"/>
        <v/>
      </c>
      <c r="S18" s="163" t="str">
        <f t="shared" si="0"/>
        <v/>
      </c>
      <c r="T18" s="163" t="str">
        <f t="shared" si="0"/>
        <v/>
      </c>
      <c r="U18" s="163" t="str">
        <f t="shared" si="0"/>
        <v/>
      </c>
      <c r="V18" s="163" t="str">
        <f t="shared" si="0"/>
        <v/>
      </c>
      <c r="W18" s="163" t="str">
        <f t="shared" si="0"/>
        <v/>
      </c>
      <c r="X18" s="163" t="str">
        <f t="shared" si="0"/>
        <v/>
      </c>
      <c r="Y18" s="163" t="str">
        <f t="shared" si="0"/>
        <v/>
      </c>
      <c r="Z18" s="163" t="str">
        <f t="shared" si="0"/>
        <v/>
      </c>
      <c r="AA18" s="163" t="str">
        <f t="shared" si="0"/>
        <v/>
      </c>
      <c r="AB18" s="163" t="str">
        <f t="shared" si="0"/>
        <v/>
      </c>
      <c r="AC18" s="163" t="str">
        <f t="shared" si="0"/>
        <v/>
      </c>
      <c r="AD18" s="163" t="str">
        <f t="shared" si="0"/>
        <v/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</row>
    <row r="19" spans="1:59" ht="11.25" customHeight="1">
      <c r="A19" s="96">
        <v>13</v>
      </c>
      <c r="B19" s="155">
        <f t="shared" si="1"/>
        <v>43509</v>
      </c>
      <c r="C19" s="163" t="str">
        <f t="shared" si="0"/>
        <v/>
      </c>
      <c r="D19" s="163" t="str">
        <f t="shared" si="0"/>
        <v/>
      </c>
      <c r="E19" s="163" t="str">
        <f t="shared" si="0"/>
        <v/>
      </c>
      <c r="F19" s="163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63" t="str">
        <f t="shared" si="0"/>
        <v/>
      </c>
      <c r="L19" s="163" t="str">
        <f t="shared" si="0"/>
        <v/>
      </c>
      <c r="M19" s="163" t="str">
        <f t="shared" si="0"/>
        <v/>
      </c>
      <c r="N19" s="163" t="str">
        <f t="shared" si="0"/>
        <v/>
      </c>
      <c r="O19" s="163" t="str">
        <f t="shared" si="0"/>
        <v/>
      </c>
      <c r="P19" s="163" t="str">
        <f t="shared" si="0"/>
        <v/>
      </c>
      <c r="Q19" s="163" t="str">
        <f t="shared" si="0"/>
        <v/>
      </c>
      <c r="R19" s="163" t="str">
        <f t="shared" si="0"/>
        <v/>
      </c>
      <c r="S19" s="163" t="str">
        <f t="shared" si="0"/>
        <v/>
      </c>
      <c r="T19" s="163" t="str">
        <f t="shared" si="0"/>
        <v/>
      </c>
      <c r="U19" s="163" t="str">
        <f t="shared" si="0"/>
        <v/>
      </c>
      <c r="V19" s="163" t="str">
        <f t="shared" si="0"/>
        <v/>
      </c>
      <c r="W19" s="163" t="str">
        <f t="shared" si="0"/>
        <v/>
      </c>
      <c r="X19" s="163" t="str">
        <f t="shared" si="0"/>
        <v/>
      </c>
      <c r="Y19" s="163" t="str">
        <f t="shared" si="0"/>
        <v/>
      </c>
      <c r="Z19" s="163" t="str">
        <f t="shared" si="0"/>
        <v/>
      </c>
      <c r="AA19" s="163" t="str">
        <f t="shared" si="0"/>
        <v/>
      </c>
      <c r="AB19" s="163" t="str">
        <f t="shared" si="0"/>
        <v/>
      </c>
      <c r="AC19" s="163" t="str">
        <f t="shared" si="0"/>
        <v/>
      </c>
      <c r="AD19" s="163" t="str">
        <f t="shared" si="0"/>
        <v/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</row>
    <row r="20" spans="1:59" ht="11.25" customHeight="1">
      <c r="A20" s="96">
        <v>14</v>
      </c>
      <c r="B20" s="155">
        <f t="shared" si="1"/>
        <v>43510</v>
      </c>
      <c r="C20" s="163" t="str">
        <f t="shared" si="0"/>
        <v/>
      </c>
      <c r="D20" s="163" t="str">
        <f t="shared" si="0"/>
        <v/>
      </c>
      <c r="E20" s="163" t="str">
        <f t="shared" si="0"/>
        <v/>
      </c>
      <c r="F20" s="163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63" t="str">
        <f t="shared" si="0"/>
        <v/>
      </c>
      <c r="L20" s="163" t="str">
        <f t="shared" si="0"/>
        <v/>
      </c>
      <c r="M20" s="163" t="str">
        <f t="shared" si="0"/>
        <v/>
      </c>
      <c r="N20" s="163" t="str">
        <f t="shared" si="0"/>
        <v/>
      </c>
      <c r="O20" s="163" t="str">
        <f t="shared" si="0"/>
        <v/>
      </c>
      <c r="P20" s="163" t="str">
        <f t="shared" si="0"/>
        <v/>
      </c>
      <c r="Q20" s="163" t="str">
        <f t="shared" si="0"/>
        <v/>
      </c>
      <c r="R20" s="163" t="str">
        <f t="shared" si="0"/>
        <v/>
      </c>
      <c r="S20" s="163" t="str">
        <f t="shared" si="0"/>
        <v/>
      </c>
      <c r="T20" s="163" t="str">
        <f t="shared" si="0"/>
        <v/>
      </c>
      <c r="U20" s="163" t="str">
        <f t="shared" si="0"/>
        <v/>
      </c>
      <c r="V20" s="163" t="str">
        <f t="shared" si="0"/>
        <v/>
      </c>
      <c r="W20" s="163" t="str">
        <f t="shared" si="0"/>
        <v/>
      </c>
      <c r="X20" s="163" t="str">
        <f t="shared" si="0"/>
        <v/>
      </c>
      <c r="Y20" s="163" t="str">
        <f t="shared" si="0"/>
        <v/>
      </c>
      <c r="Z20" s="163" t="str">
        <f t="shared" si="0"/>
        <v/>
      </c>
      <c r="AA20" s="163" t="str">
        <f t="shared" si="0"/>
        <v/>
      </c>
      <c r="AB20" s="163" t="str">
        <f t="shared" si="0"/>
        <v/>
      </c>
      <c r="AC20" s="163" t="str">
        <f t="shared" si="0"/>
        <v/>
      </c>
      <c r="AD20" s="163" t="str">
        <f t="shared" si="0"/>
        <v/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</row>
    <row r="21" spans="1:59" ht="11.25" customHeight="1">
      <c r="A21" s="96">
        <v>15</v>
      </c>
      <c r="B21" s="155">
        <f t="shared" si="1"/>
        <v>43511</v>
      </c>
      <c r="C21" s="163" t="str">
        <f t="shared" si="0"/>
        <v/>
      </c>
      <c r="D21" s="163" t="str">
        <f t="shared" si="0"/>
        <v/>
      </c>
      <c r="E21" s="163" t="str">
        <f t="shared" si="0"/>
        <v/>
      </c>
      <c r="F21" s="163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63" t="str">
        <f t="shared" si="0"/>
        <v/>
      </c>
      <c r="L21" s="163" t="str">
        <f t="shared" si="0"/>
        <v/>
      </c>
      <c r="M21" s="163" t="str">
        <f t="shared" si="0"/>
        <v/>
      </c>
      <c r="N21" s="163" t="str">
        <f t="shared" si="0"/>
        <v/>
      </c>
      <c r="O21" s="163" t="str">
        <f t="shared" si="0"/>
        <v/>
      </c>
      <c r="P21" s="163" t="str">
        <f t="shared" si="0"/>
        <v/>
      </c>
      <c r="Q21" s="163" t="str">
        <f t="shared" si="0"/>
        <v/>
      </c>
      <c r="R21" s="163" t="str">
        <f t="shared" si="0"/>
        <v/>
      </c>
      <c r="S21" s="163" t="str">
        <f t="shared" si="0"/>
        <v/>
      </c>
      <c r="T21" s="163" t="str">
        <f t="shared" si="0"/>
        <v/>
      </c>
      <c r="U21" s="163" t="str">
        <f t="shared" si="0"/>
        <v/>
      </c>
      <c r="V21" s="163" t="str">
        <f t="shared" si="0"/>
        <v/>
      </c>
      <c r="W21" s="163" t="str">
        <f t="shared" si="0"/>
        <v/>
      </c>
      <c r="X21" s="163" t="str">
        <f t="shared" si="0"/>
        <v/>
      </c>
      <c r="Y21" s="163" t="str">
        <f t="shared" si="0"/>
        <v/>
      </c>
      <c r="Z21" s="163" t="str">
        <f t="shared" si="0"/>
        <v/>
      </c>
      <c r="AA21" s="163" t="str">
        <f t="shared" si="0"/>
        <v/>
      </c>
      <c r="AB21" s="163" t="str">
        <f t="shared" si="0"/>
        <v/>
      </c>
      <c r="AC21" s="163" t="str">
        <f t="shared" si="0"/>
        <v/>
      </c>
      <c r="AD21" s="163" t="str">
        <f t="shared" si="0"/>
        <v/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</row>
    <row r="22" spans="1:59" ht="11.25" customHeight="1">
      <c r="A22" s="96">
        <v>16</v>
      </c>
      <c r="B22" s="155">
        <f t="shared" si="1"/>
        <v>43512</v>
      </c>
      <c r="C22" s="163" t="str">
        <f t="shared" si="0"/>
        <v/>
      </c>
      <c r="D22" s="163" t="str">
        <f t="shared" si="0"/>
        <v/>
      </c>
      <c r="E22" s="163" t="str">
        <f t="shared" si="0"/>
        <v/>
      </c>
      <c r="F22" s="163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63" t="str">
        <f t="shared" si="0"/>
        <v/>
      </c>
      <c r="L22" s="163" t="str">
        <f t="shared" si="0"/>
        <v/>
      </c>
      <c r="M22" s="163" t="str">
        <f t="shared" si="0"/>
        <v/>
      </c>
      <c r="N22" s="163" t="str">
        <f t="shared" si="0"/>
        <v/>
      </c>
      <c r="O22" s="163" t="str">
        <f t="shared" si="0"/>
        <v/>
      </c>
      <c r="P22" s="163" t="str">
        <f t="shared" si="0"/>
        <v/>
      </c>
      <c r="Q22" s="163" t="str">
        <f t="shared" si="0"/>
        <v/>
      </c>
      <c r="R22" s="163" t="str">
        <f t="shared" si="0"/>
        <v/>
      </c>
      <c r="S22" s="163" t="str">
        <f t="shared" si="0"/>
        <v/>
      </c>
      <c r="T22" s="163" t="str">
        <f t="shared" si="0"/>
        <v/>
      </c>
      <c r="U22" s="163" t="str">
        <f t="shared" si="0"/>
        <v/>
      </c>
      <c r="V22" s="163" t="str">
        <f t="shared" si="0"/>
        <v/>
      </c>
      <c r="W22" s="163" t="str">
        <f t="shared" si="0"/>
        <v/>
      </c>
      <c r="X22" s="163" t="str">
        <f t="shared" si="0"/>
        <v/>
      </c>
      <c r="Y22" s="163" t="str">
        <f t="shared" si="0"/>
        <v/>
      </c>
      <c r="Z22" s="163" t="str">
        <f t="shared" si="0"/>
        <v/>
      </c>
      <c r="AA22" s="163" t="str">
        <f t="shared" si="0"/>
        <v/>
      </c>
      <c r="AB22" s="163" t="str">
        <f t="shared" si="0"/>
        <v/>
      </c>
      <c r="AC22" s="163" t="str">
        <f t="shared" si="0"/>
        <v/>
      </c>
      <c r="AD22" s="163" t="str">
        <f t="shared" si="0"/>
        <v/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</row>
    <row r="23" spans="1:59" ht="11.25" customHeight="1">
      <c r="A23" s="96">
        <v>17</v>
      </c>
      <c r="B23" s="155">
        <f t="shared" si="1"/>
        <v>43513</v>
      </c>
      <c r="C23" s="163" t="str">
        <f t="shared" si="0"/>
        <v/>
      </c>
      <c r="D23" s="163" t="str">
        <f t="shared" si="0"/>
        <v/>
      </c>
      <c r="E23" s="163" t="str">
        <f t="shared" si="0"/>
        <v/>
      </c>
      <c r="F23" s="163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63" t="str">
        <f t="shared" si="0"/>
        <v/>
      </c>
      <c r="L23" s="163" t="str">
        <f t="shared" si="0"/>
        <v/>
      </c>
      <c r="M23" s="163" t="str">
        <f t="shared" si="0"/>
        <v/>
      </c>
      <c r="N23" s="163" t="str">
        <f t="shared" si="0"/>
        <v/>
      </c>
      <c r="O23" s="163" t="str">
        <f t="shared" si="0"/>
        <v/>
      </c>
      <c r="P23" s="163" t="str">
        <f t="shared" si="0"/>
        <v/>
      </c>
      <c r="Q23" s="163" t="str">
        <f t="shared" si="0"/>
        <v/>
      </c>
      <c r="R23" s="163" t="str">
        <f t="shared" si="0"/>
        <v/>
      </c>
      <c r="S23" s="163" t="str">
        <f t="shared" si="0"/>
        <v/>
      </c>
      <c r="T23" s="163" t="str">
        <f t="shared" si="0"/>
        <v/>
      </c>
      <c r="U23" s="163" t="str">
        <f t="shared" si="0"/>
        <v/>
      </c>
      <c r="V23" s="163" t="str">
        <f t="shared" si="0"/>
        <v/>
      </c>
      <c r="W23" s="163" t="str">
        <f t="shared" si="0"/>
        <v/>
      </c>
      <c r="X23" s="163" t="str">
        <f t="shared" si="0"/>
        <v/>
      </c>
      <c r="Y23" s="163" t="str">
        <f t="shared" si="0"/>
        <v/>
      </c>
      <c r="Z23" s="163" t="str">
        <f t="shared" si="0"/>
        <v/>
      </c>
      <c r="AA23" s="163" t="str">
        <f t="shared" si="0"/>
        <v/>
      </c>
      <c r="AB23" s="163" t="str">
        <f t="shared" si="0"/>
        <v/>
      </c>
      <c r="AC23" s="163" t="str">
        <f t="shared" si="0"/>
        <v/>
      </c>
      <c r="AD23" s="163" t="str">
        <f t="shared" si="0"/>
        <v/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</row>
    <row r="24" spans="1:59" ht="11.25" customHeight="1">
      <c r="A24" s="96">
        <v>18</v>
      </c>
      <c r="B24" s="155">
        <f t="shared" si="1"/>
        <v>43514</v>
      </c>
      <c r="C24" s="163" t="str">
        <f t="shared" si="0"/>
        <v/>
      </c>
      <c r="D24" s="163" t="str">
        <f t="shared" si="0"/>
        <v/>
      </c>
      <c r="E24" s="163" t="str">
        <f t="shared" si="0"/>
        <v/>
      </c>
      <c r="F24" s="163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63" t="str">
        <f t="shared" si="0"/>
        <v/>
      </c>
      <c r="L24" s="163" t="str">
        <f t="shared" si="0"/>
        <v/>
      </c>
      <c r="M24" s="163" t="str">
        <f t="shared" si="0"/>
        <v/>
      </c>
      <c r="N24" s="163" t="str">
        <f t="shared" si="0"/>
        <v/>
      </c>
      <c r="O24" s="163" t="str">
        <f t="shared" si="0"/>
        <v/>
      </c>
      <c r="P24" s="163" t="str">
        <f t="shared" si="0"/>
        <v/>
      </c>
      <c r="Q24" s="163" t="str">
        <f t="shared" si="0"/>
        <v/>
      </c>
      <c r="R24" s="163" t="str">
        <f t="shared" si="0"/>
        <v/>
      </c>
      <c r="S24" s="163" t="str">
        <f t="shared" si="0"/>
        <v/>
      </c>
      <c r="T24" s="163" t="str">
        <f t="shared" si="0"/>
        <v/>
      </c>
      <c r="U24" s="163" t="str">
        <f t="shared" si="0"/>
        <v/>
      </c>
      <c r="V24" s="163" t="str">
        <f t="shared" si="0"/>
        <v/>
      </c>
      <c r="W24" s="163" t="str">
        <f t="shared" si="0"/>
        <v/>
      </c>
      <c r="X24" s="163" t="str">
        <f t="shared" si="0"/>
        <v/>
      </c>
      <c r="Y24" s="163" t="str">
        <f t="shared" si="0"/>
        <v/>
      </c>
      <c r="Z24" s="163" t="str">
        <f t="shared" si="0"/>
        <v/>
      </c>
      <c r="AA24" s="163" t="str">
        <f t="shared" si="0"/>
        <v/>
      </c>
      <c r="AB24" s="163" t="str">
        <f t="shared" si="0"/>
        <v/>
      </c>
      <c r="AC24" s="163" t="str">
        <f t="shared" si="0"/>
        <v/>
      </c>
      <c r="AD24" s="163" t="str">
        <f t="shared" si="0"/>
        <v/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</row>
    <row r="25" spans="1:59" ht="11.25" customHeight="1">
      <c r="A25" s="96">
        <v>19</v>
      </c>
      <c r="B25" s="155">
        <f t="shared" si="1"/>
        <v>43515</v>
      </c>
      <c r="C25" s="163" t="str">
        <f t="shared" si="0"/>
        <v/>
      </c>
      <c r="D25" s="163" t="str">
        <f t="shared" si="0"/>
        <v/>
      </c>
      <c r="E25" s="163" t="str">
        <f t="shared" si="0"/>
        <v/>
      </c>
      <c r="F25" s="163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63" t="str">
        <f t="shared" si="0"/>
        <v/>
      </c>
      <c r="L25" s="163" t="str">
        <f t="shared" si="0"/>
        <v/>
      </c>
      <c r="M25" s="163" t="str">
        <f t="shared" si="0"/>
        <v/>
      </c>
      <c r="N25" s="163" t="str">
        <f t="shared" si="0"/>
        <v/>
      </c>
      <c r="O25" s="163" t="str">
        <f t="shared" si="0"/>
        <v/>
      </c>
      <c r="P25" s="163" t="str">
        <f t="shared" si="0"/>
        <v/>
      </c>
      <c r="Q25" s="163" t="str">
        <f t="shared" si="0"/>
        <v/>
      </c>
      <c r="R25" s="163" t="str">
        <f t="shared" si="0"/>
        <v/>
      </c>
      <c r="S25" s="163" t="str">
        <f t="shared" si="0"/>
        <v/>
      </c>
      <c r="T25" s="163" t="str">
        <f t="shared" si="0"/>
        <v/>
      </c>
      <c r="U25" s="163" t="str">
        <f t="shared" si="0"/>
        <v/>
      </c>
      <c r="V25" s="163" t="str">
        <f t="shared" si="0"/>
        <v/>
      </c>
      <c r="W25" s="163" t="str">
        <f t="shared" si="0"/>
        <v/>
      </c>
      <c r="X25" s="163" t="str">
        <f t="shared" si="0"/>
        <v/>
      </c>
      <c r="Y25" s="163" t="str">
        <f t="shared" si="0"/>
        <v/>
      </c>
      <c r="Z25" s="163" t="str">
        <f t="shared" si="0"/>
        <v/>
      </c>
      <c r="AA25" s="163" t="str">
        <f t="shared" si="0"/>
        <v/>
      </c>
      <c r="AB25" s="163" t="str">
        <f t="shared" si="0"/>
        <v/>
      </c>
      <c r="AC25" s="163" t="str">
        <f t="shared" si="0"/>
        <v/>
      </c>
      <c r="AD25" s="163" t="str">
        <f t="shared" si="0"/>
        <v/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</row>
    <row r="26" spans="1:59" ht="11.25" customHeight="1">
      <c r="A26" s="96">
        <v>20</v>
      </c>
      <c r="B26" s="155">
        <f t="shared" si="1"/>
        <v>43516</v>
      </c>
      <c r="C26" s="163" t="str">
        <f t="shared" si="0"/>
        <v/>
      </c>
      <c r="D26" s="163" t="str">
        <f t="shared" si="0"/>
        <v/>
      </c>
      <c r="E26" s="163" t="str">
        <f t="shared" si="0"/>
        <v/>
      </c>
      <c r="F26" s="163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63" t="str">
        <f t="shared" si="0"/>
        <v/>
      </c>
      <c r="L26" s="163" t="str">
        <f t="shared" si="0"/>
        <v/>
      </c>
      <c r="M26" s="163" t="str">
        <f t="shared" si="0"/>
        <v/>
      </c>
      <c r="N26" s="163" t="str">
        <f t="shared" si="0"/>
        <v/>
      </c>
      <c r="O26" s="163" t="str">
        <f t="shared" si="0"/>
        <v/>
      </c>
      <c r="P26" s="163" t="str">
        <f t="shared" si="0"/>
        <v/>
      </c>
      <c r="Q26" s="163" t="str">
        <f t="shared" si="0"/>
        <v/>
      </c>
      <c r="R26" s="163" t="str">
        <f t="shared" si="0"/>
        <v/>
      </c>
      <c r="S26" s="163" t="str">
        <f t="shared" si="0"/>
        <v/>
      </c>
      <c r="T26" s="163" t="str">
        <f t="shared" si="0"/>
        <v/>
      </c>
      <c r="U26" s="163" t="str">
        <f t="shared" si="0"/>
        <v/>
      </c>
      <c r="V26" s="163" t="str">
        <f t="shared" si="0"/>
        <v/>
      </c>
      <c r="W26" s="163" t="str">
        <f t="shared" si="0"/>
        <v/>
      </c>
      <c r="X26" s="163" t="str">
        <f t="shared" si="0"/>
        <v/>
      </c>
      <c r="Y26" s="163" t="str">
        <f t="shared" si="0"/>
        <v/>
      </c>
      <c r="Z26" s="163" t="str">
        <f t="shared" si="0"/>
        <v/>
      </c>
      <c r="AA26" s="163" t="str">
        <f t="shared" si="0"/>
        <v/>
      </c>
      <c r="AB26" s="163" t="str">
        <f t="shared" si="0"/>
        <v/>
      </c>
      <c r="AC26" s="163" t="str">
        <f t="shared" si="0"/>
        <v/>
      </c>
      <c r="AD26" s="163" t="str">
        <f t="shared" si="0"/>
        <v/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</row>
    <row r="27" spans="1:59" ht="11.25" customHeight="1">
      <c r="A27" s="96">
        <v>21</v>
      </c>
      <c r="B27" s="155">
        <f t="shared" si="1"/>
        <v>43517</v>
      </c>
      <c r="C27" s="163" t="str">
        <f t="shared" si="0"/>
        <v/>
      </c>
      <c r="D27" s="163" t="str">
        <f t="shared" si="0"/>
        <v/>
      </c>
      <c r="E27" s="163" t="str">
        <f t="shared" si="0"/>
        <v/>
      </c>
      <c r="F27" s="163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63" t="str">
        <f t="shared" si="0"/>
        <v/>
      </c>
      <c r="L27" s="163" t="str">
        <f t="shared" si="0"/>
        <v/>
      </c>
      <c r="M27" s="163" t="str">
        <f t="shared" si="0"/>
        <v/>
      </c>
      <c r="N27" s="163" t="str">
        <f t="shared" si="0"/>
        <v/>
      </c>
      <c r="O27" s="163" t="str">
        <f t="shared" si="0"/>
        <v/>
      </c>
      <c r="P27" s="163" t="str">
        <f t="shared" si="0"/>
        <v/>
      </c>
      <c r="Q27" s="163" t="str">
        <f t="shared" si="0"/>
        <v/>
      </c>
      <c r="R27" s="163" t="str">
        <f t="shared" si="0"/>
        <v/>
      </c>
      <c r="S27" s="163" t="str">
        <f t="shared" si="0"/>
        <v/>
      </c>
      <c r="T27" s="163" t="str">
        <f t="shared" si="0"/>
        <v/>
      </c>
      <c r="U27" s="163" t="str">
        <f t="shared" si="0"/>
        <v/>
      </c>
      <c r="V27" s="163" t="str">
        <f t="shared" si="0"/>
        <v/>
      </c>
      <c r="W27" s="163" t="str">
        <f t="shared" si="0"/>
        <v/>
      </c>
      <c r="X27" s="163" t="str">
        <f t="shared" si="0"/>
        <v/>
      </c>
      <c r="Y27" s="163" t="str">
        <f t="shared" si="0"/>
        <v/>
      </c>
      <c r="Z27" s="163" t="str">
        <f t="shared" si="0"/>
        <v/>
      </c>
      <c r="AA27" s="163" t="str">
        <f t="shared" si="0"/>
        <v/>
      </c>
      <c r="AB27" s="163" t="str">
        <f t="shared" si="0"/>
        <v/>
      </c>
      <c r="AC27" s="163" t="str">
        <f t="shared" si="0"/>
        <v/>
      </c>
      <c r="AD27" s="163" t="str">
        <f t="shared" si="0"/>
        <v/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</row>
    <row r="28" spans="1:59" ht="11.25" customHeight="1">
      <c r="A28" s="96">
        <v>22</v>
      </c>
      <c r="B28" s="155">
        <f t="shared" si="1"/>
        <v>43518</v>
      </c>
      <c r="C28" s="163" t="str">
        <f t="shared" si="0"/>
        <v/>
      </c>
      <c r="D28" s="163" t="str">
        <f t="shared" si="0"/>
        <v/>
      </c>
      <c r="E28" s="163" t="str">
        <f t="shared" si="0"/>
        <v/>
      </c>
      <c r="F28" s="163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63" t="str">
        <f t="shared" si="0"/>
        <v/>
      </c>
      <c r="L28" s="163" t="str">
        <f t="shared" si="0"/>
        <v/>
      </c>
      <c r="M28" s="163" t="str">
        <f t="shared" si="0"/>
        <v/>
      </c>
      <c r="N28" s="163" t="str">
        <f t="shared" si="0"/>
        <v/>
      </c>
      <c r="O28" s="163" t="str">
        <f t="shared" si="0"/>
        <v/>
      </c>
      <c r="P28" s="163" t="str">
        <f t="shared" si="0"/>
        <v/>
      </c>
      <c r="Q28" s="163" t="str">
        <f t="shared" si="0"/>
        <v/>
      </c>
      <c r="R28" s="163" t="str">
        <f t="shared" si="0"/>
        <v/>
      </c>
      <c r="S28" s="163" t="str">
        <f t="shared" si="0"/>
        <v/>
      </c>
      <c r="T28" s="163" t="str">
        <f t="shared" si="0"/>
        <v/>
      </c>
      <c r="U28" s="163" t="str">
        <f t="shared" si="0"/>
        <v/>
      </c>
      <c r="V28" s="163" t="str">
        <f t="shared" si="0"/>
        <v/>
      </c>
      <c r="W28" s="163" t="str">
        <f t="shared" si="0"/>
        <v/>
      </c>
      <c r="X28" s="163" t="str">
        <f t="shared" si="0"/>
        <v/>
      </c>
      <c r="Y28" s="163" t="str">
        <f t="shared" si="0"/>
        <v/>
      </c>
      <c r="Z28" s="163" t="str">
        <f t="shared" si="0"/>
        <v/>
      </c>
      <c r="AA28" s="163" t="str">
        <f t="shared" si="0"/>
        <v/>
      </c>
      <c r="AB28" s="163" t="str">
        <f t="shared" si="0"/>
        <v/>
      </c>
      <c r="AC28" s="163" t="str">
        <f t="shared" si="0"/>
        <v/>
      </c>
      <c r="AD28" s="163" t="str">
        <f t="shared" si="0"/>
        <v/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</row>
    <row r="29" spans="1:59" ht="11.25" customHeight="1">
      <c r="A29" s="96">
        <v>23</v>
      </c>
      <c r="B29" s="155">
        <f t="shared" si="1"/>
        <v>43519</v>
      </c>
      <c r="C29" s="163" t="str">
        <f t="shared" si="0"/>
        <v/>
      </c>
      <c r="D29" s="163" t="str">
        <f t="shared" si="0"/>
        <v/>
      </c>
      <c r="E29" s="163" t="str">
        <f t="shared" si="0"/>
        <v/>
      </c>
      <c r="F29" s="163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63" t="str">
        <f t="shared" si="0"/>
        <v/>
      </c>
      <c r="L29" s="163" t="str">
        <f t="shared" si="0"/>
        <v/>
      </c>
      <c r="M29" s="163" t="str">
        <f t="shared" si="0"/>
        <v/>
      </c>
      <c r="N29" s="163" t="str">
        <f t="shared" si="0"/>
        <v/>
      </c>
      <c r="O29" s="163" t="str">
        <f t="shared" si="0"/>
        <v/>
      </c>
      <c r="P29" s="163" t="str">
        <f t="shared" si="0"/>
        <v/>
      </c>
      <c r="Q29" s="163" t="str">
        <f t="shared" si="0"/>
        <v/>
      </c>
      <c r="R29" s="163" t="str">
        <f t="shared" si="0"/>
        <v/>
      </c>
      <c r="S29" s="163" t="str">
        <f t="shared" si="0"/>
        <v/>
      </c>
      <c r="T29" s="163" t="str">
        <f t="shared" si="0"/>
        <v/>
      </c>
      <c r="U29" s="163" t="str">
        <f t="shared" si="0"/>
        <v/>
      </c>
      <c r="V29" s="163" t="str">
        <f t="shared" si="0"/>
        <v/>
      </c>
      <c r="W29" s="163" t="str">
        <f t="shared" si="0"/>
        <v/>
      </c>
      <c r="X29" s="163" t="str">
        <f t="shared" si="0"/>
        <v/>
      </c>
      <c r="Y29" s="163" t="str">
        <f t="shared" si="0"/>
        <v/>
      </c>
      <c r="Z29" s="163" t="str">
        <f t="shared" si="0"/>
        <v/>
      </c>
      <c r="AA29" s="163" t="str">
        <f t="shared" si="0"/>
        <v/>
      </c>
      <c r="AB29" s="163" t="str">
        <f t="shared" si="0"/>
        <v/>
      </c>
      <c r="AC29" s="163" t="str">
        <f t="shared" si="0"/>
        <v/>
      </c>
      <c r="AD29" s="163" t="str">
        <f t="shared" si="0"/>
        <v/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</row>
    <row r="30" spans="1:59" ht="11.25" customHeight="1">
      <c r="A30" s="96">
        <v>24</v>
      </c>
      <c r="B30" s="155">
        <f t="shared" si="1"/>
        <v>43520</v>
      </c>
      <c r="C30" s="163" t="str">
        <f t="shared" si="0"/>
        <v/>
      </c>
      <c r="D30" s="163" t="str">
        <f t="shared" si="0"/>
        <v/>
      </c>
      <c r="E30" s="163" t="str">
        <f t="shared" si="0"/>
        <v/>
      </c>
      <c r="F30" s="163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63" t="str">
        <f t="shared" si="0"/>
        <v/>
      </c>
      <c r="L30" s="163" t="str">
        <f t="shared" si="0"/>
        <v/>
      </c>
      <c r="M30" s="163" t="str">
        <f t="shared" si="0"/>
        <v/>
      </c>
      <c r="N30" s="163" t="str">
        <f t="shared" si="0"/>
        <v/>
      </c>
      <c r="O30" s="163" t="str">
        <f t="shared" si="0"/>
        <v/>
      </c>
      <c r="P30" s="163" t="str">
        <f t="shared" si="0"/>
        <v/>
      </c>
      <c r="Q30" s="163" t="str">
        <f t="shared" si="0"/>
        <v/>
      </c>
      <c r="R30" s="163" t="str">
        <f t="shared" si="0"/>
        <v/>
      </c>
      <c r="S30" s="163" t="str">
        <f t="shared" si="0"/>
        <v/>
      </c>
      <c r="T30" s="163" t="str">
        <f t="shared" si="0"/>
        <v/>
      </c>
      <c r="U30" s="163" t="str">
        <f t="shared" si="0"/>
        <v/>
      </c>
      <c r="V30" s="163" t="str">
        <f t="shared" si="0"/>
        <v/>
      </c>
      <c r="W30" s="163" t="str">
        <f t="shared" si="0"/>
        <v/>
      </c>
      <c r="X30" s="163" t="str">
        <f t="shared" si="0"/>
        <v/>
      </c>
      <c r="Y30" s="163" t="str">
        <f t="shared" si="0"/>
        <v/>
      </c>
      <c r="Z30" s="163" t="str">
        <f t="shared" si="0"/>
        <v/>
      </c>
      <c r="AA30" s="163" t="str">
        <f t="shared" si="0"/>
        <v/>
      </c>
      <c r="AB30" s="163" t="str">
        <f t="shared" si="0"/>
        <v/>
      </c>
      <c r="AC30" s="163" t="str">
        <f t="shared" si="0"/>
        <v/>
      </c>
      <c r="AD30" s="163" t="str">
        <f t="shared" si="0"/>
        <v/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</row>
    <row r="31" spans="1:59" ht="11.25" customHeight="1">
      <c r="A31" s="96">
        <v>25</v>
      </c>
      <c r="B31" s="155">
        <f t="shared" si="1"/>
        <v>43521</v>
      </c>
      <c r="C31" s="163" t="str">
        <f t="shared" si="0"/>
        <v/>
      </c>
      <c r="D31" s="163" t="str">
        <f t="shared" si="0"/>
        <v/>
      </c>
      <c r="E31" s="163" t="str">
        <f t="shared" si="0"/>
        <v/>
      </c>
      <c r="F31" s="163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63" t="str">
        <f t="shared" si="0"/>
        <v/>
      </c>
      <c r="L31" s="163" t="str">
        <f t="shared" si="0"/>
        <v/>
      </c>
      <c r="M31" s="163" t="str">
        <f t="shared" si="0"/>
        <v/>
      </c>
      <c r="N31" s="163" t="str">
        <f t="shared" si="0"/>
        <v/>
      </c>
      <c r="O31" s="163" t="str">
        <f t="shared" si="0"/>
        <v/>
      </c>
      <c r="P31" s="163" t="str">
        <f t="shared" si="0"/>
        <v/>
      </c>
      <c r="Q31" s="163" t="str">
        <f t="shared" si="0"/>
        <v/>
      </c>
      <c r="R31" s="163" t="str">
        <f t="shared" si="0"/>
        <v/>
      </c>
      <c r="S31" s="163" t="str">
        <f t="shared" si="0"/>
        <v/>
      </c>
      <c r="T31" s="163" t="str">
        <f t="shared" si="0"/>
        <v/>
      </c>
      <c r="U31" s="163" t="str">
        <f t="shared" si="0"/>
        <v/>
      </c>
      <c r="V31" s="163" t="str">
        <f t="shared" si="0"/>
        <v/>
      </c>
      <c r="W31" s="163" t="str">
        <f t="shared" si="0"/>
        <v/>
      </c>
      <c r="X31" s="163" t="str">
        <f t="shared" si="0"/>
        <v/>
      </c>
      <c r="Y31" s="163" t="str">
        <f t="shared" si="0"/>
        <v/>
      </c>
      <c r="Z31" s="163" t="str">
        <f t="shared" si="0"/>
        <v/>
      </c>
      <c r="AA31" s="163" t="str">
        <f t="shared" si="0"/>
        <v/>
      </c>
      <c r="AB31" s="163" t="str">
        <f t="shared" si="0"/>
        <v/>
      </c>
      <c r="AC31" s="163" t="str">
        <f t="shared" si="0"/>
        <v/>
      </c>
      <c r="AD31" s="163" t="str">
        <f t="shared" si="0"/>
        <v/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</row>
    <row r="32" spans="1:59" ht="11.25" customHeight="1">
      <c r="A32" s="96">
        <v>26</v>
      </c>
      <c r="B32" s="155">
        <f t="shared" si="1"/>
        <v>43522</v>
      </c>
      <c r="C32" s="163" t="str">
        <f t="shared" si="0"/>
        <v/>
      </c>
      <c r="D32" s="163" t="str">
        <f t="shared" si="0"/>
        <v/>
      </c>
      <c r="E32" s="163" t="str">
        <f t="shared" si="0"/>
        <v/>
      </c>
      <c r="F32" s="163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63" t="str">
        <f t="shared" si="0"/>
        <v/>
      </c>
      <c r="L32" s="163" t="str">
        <f t="shared" si="0"/>
        <v/>
      </c>
      <c r="M32" s="163" t="str">
        <f t="shared" si="0"/>
        <v/>
      </c>
      <c r="N32" s="163" t="str">
        <f t="shared" si="0"/>
        <v/>
      </c>
      <c r="O32" s="163" t="str">
        <f t="shared" si="0"/>
        <v/>
      </c>
      <c r="P32" s="163" t="str">
        <f t="shared" si="0"/>
        <v/>
      </c>
      <c r="Q32" s="163" t="str">
        <f t="shared" si="0"/>
        <v/>
      </c>
      <c r="R32" s="163" t="str">
        <f t="shared" si="0"/>
        <v/>
      </c>
      <c r="S32" s="163" t="str">
        <f t="shared" si="0"/>
        <v/>
      </c>
      <c r="T32" s="163" t="str">
        <f t="shared" si="0"/>
        <v/>
      </c>
      <c r="U32" s="163" t="str">
        <f t="shared" si="0"/>
        <v/>
      </c>
      <c r="V32" s="163" t="str">
        <f t="shared" si="0"/>
        <v/>
      </c>
      <c r="W32" s="163" t="str">
        <f t="shared" si="0"/>
        <v/>
      </c>
      <c r="X32" s="163" t="str">
        <f t="shared" si="0"/>
        <v/>
      </c>
      <c r="Y32" s="163" t="str">
        <f t="shared" si="0"/>
        <v/>
      </c>
      <c r="Z32" s="163" t="str">
        <f t="shared" si="0"/>
        <v/>
      </c>
      <c r="AA32" s="163" t="str">
        <f t="shared" si="0"/>
        <v/>
      </c>
      <c r="AB32" s="163" t="str">
        <f t="shared" si="0"/>
        <v/>
      </c>
      <c r="AC32" s="163" t="str">
        <f t="shared" si="0"/>
        <v/>
      </c>
      <c r="AD32" s="163" t="str">
        <f t="shared" si="0"/>
        <v/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</row>
    <row r="33" spans="1:59" ht="11.25" customHeight="1">
      <c r="A33" s="96">
        <v>27</v>
      </c>
      <c r="B33" s="155">
        <f t="shared" si="1"/>
        <v>43523</v>
      </c>
      <c r="C33" s="163" t="str">
        <f t="shared" si="0"/>
        <v/>
      </c>
      <c r="D33" s="163" t="str">
        <f t="shared" si="0"/>
        <v/>
      </c>
      <c r="E33" s="163" t="str">
        <f t="shared" si="0"/>
        <v/>
      </c>
      <c r="F33" s="163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63" t="str">
        <f t="shared" si="0"/>
        <v/>
      </c>
      <c r="L33" s="163" t="str">
        <f t="shared" si="0"/>
        <v/>
      </c>
      <c r="M33" s="163" t="str">
        <f t="shared" si="0"/>
        <v/>
      </c>
      <c r="N33" s="163" t="str">
        <f t="shared" si="0"/>
        <v/>
      </c>
      <c r="O33" s="163" t="str">
        <f t="shared" si="0"/>
        <v/>
      </c>
      <c r="P33" s="163" t="str">
        <f t="shared" si="0"/>
        <v/>
      </c>
      <c r="Q33" s="163" t="str">
        <f t="shared" si="0"/>
        <v/>
      </c>
      <c r="R33" s="163" t="str">
        <f t="shared" si="0"/>
        <v/>
      </c>
      <c r="S33" s="163" t="str">
        <f t="shared" si="0"/>
        <v/>
      </c>
      <c r="T33" s="163" t="str">
        <f t="shared" si="0"/>
        <v/>
      </c>
      <c r="U33" s="163" t="str">
        <f t="shared" si="0"/>
        <v/>
      </c>
      <c r="V33" s="163" t="str">
        <f t="shared" si="0"/>
        <v/>
      </c>
      <c r="W33" s="163" t="str">
        <f t="shared" si="0"/>
        <v/>
      </c>
      <c r="X33" s="163" t="str">
        <f t="shared" si="0"/>
        <v/>
      </c>
      <c r="Y33" s="163" t="str">
        <f t="shared" si="0"/>
        <v/>
      </c>
      <c r="Z33" s="163" t="str">
        <f t="shared" si="0"/>
        <v/>
      </c>
      <c r="AA33" s="163" t="str">
        <f t="shared" si="0"/>
        <v/>
      </c>
      <c r="AB33" s="163" t="str">
        <f t="shared" si="0"/>
        <v/>
      </c>
      <c r="AC33" s="163" t="str">
        <f t="shared" si="0"/>
        <v/>
      </c>
      <c r="AD33" s="163" t="str">
        <f t="shared" si="0"/>
        <v/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</row>
    <row r="34" spans="1:59" ht="11.25" customHeight="1">
      <c r="A34" s="96">
        <v>28</v>
      </c>
      <c r="B34" s="155">
        <f t="shared" si="1"/>
        <v>43524</v>
      </c>
      <c r="C34" s="163" t="str">
        <f t="shared" si="0"/>
        <v/>
      </c>
      <c r="D34" s="163" t="str">
        <f t="shared" si="0"/>
        <v/>
      </c>
      <c r="E34" s="163" t="str">
        <f t="shared" si="0"/>
        <v/>
      </c>
      <c r="F34" s="163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63" t="str">
        <f t="shared" si="0"/>
        <v/>
      </c>
      <c r="L34" s="163" t="str">
        <f t="shared" si="0"/>
        <v/>
      </c>
      <c r="M34" s="163" t="str">
        <f t="shared" si="0"/>
        <v/>
      </c>
      <c r="N34" s="163" t="str">
        <f t="shared" si="0"/>
        <v/>
      </c>
      <c r="O34" s="163" t="str">
        <f t="shared" si="0"/>
        <v/>
      </c>
      <c r="P34" s="163" t="str">
        <f t="shared" si="0"/>
        <v/>
      </c>
      <c r="Q34" s="163" t="str">
        <f t="shared" si="0"/>
        <v/>
      </c>
      <c r="R34" s="163" t="str">
        <f t="shared" si="0"/>
        <v/>
      </c>
      <c r="S34" s="163" t="str">
        <f t="shared" si="0"/>
        <v/>
      </c>
      <c r="T34" s="163" t="str">
        <f t="shared" si="0"/>
        <v/>
      </c>
      <c r="U34" s="163" t="str">
        <f t="shared" si="0"/>
        <v/>
      </c>
      <c r="V34" s="163" t="str">
        <f t="shared" si="0"/>
        <v/>
      </c>
      <c r="W34" s="163" t="str">
        <f t="shared" si="0"/>
        <v/>
      </c>
      <c r="X34" s="163" t="str">
        <f t="shared" si="0"/>
        <v/>
      </c>
      <c r="Y34" s="163" t="str">
        <f t="shared" si="0"/>
        <v/>
      </c>
      <c r="Z34" s="163" t="str">
        <f t="shared" si="0"/>
        <v/>
      </c>
      <c r="AA34" s="163" t="str">
        <f t="shared" si="0"/>
        <v/>
      </c>
      <c r="AB34" s="163" t="str">
        <f t="shared" si="0"/>
        <v/>
      </c>
      <c r="AC34" s="163" t="str">
        <f t="shared" si="0"/>
        <v/>
      </c>
      <c r="AD34" s="163" t="str">
        <f t="shared" si="0"/>
        <v/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</row>
    <row r="35" spans="1:59" ht="11.25" customHeight="1">
      <c r="A35" s="96">
        <v>29</v>
      </c>
      <c r="B35" s="155">
        <f t="shared" si="1"/>
        <v>43525</v>
      </c>
      <c r="C35" s="163" t="str">
        <f t="shared" si="0"/>
        <v/>
      </c>
      <c r="D35" s="163" t="str">
        <f t="shared" si="0"/>
        <v/>
      </c>
      <c r="E35" s="163" t="str">
        <f t="shared" si="0"/>
        <v/>
      </c>
      <c r="F35" s="163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63" t="str">
        <f t="shared" si="0"/>
        <v/>
      </c>
      <c r="L35" s="163" t="str">
        <f t="shared" si="0"/>
        <v/>
      </c>
      <c r="M35" s="163" t="str">
        <f t="shared" si="0"/>
        <v/>
      </c>
      <c r="N35" s="163" t="str">
        <f t="shared" si="0"/>
        <v/>
      </c>
      <c r="O35" s="163" t="str">
        <f t="shared" si="0"/>
        <v/>
      </c>
      <c r="P35" s="163" t="str">
        <f t="shared" si="0"/>
        <v/>
      </c>
      <c r="Q35" s="163" t="str">
        <f t="shared" si="0"/>
        <v/>
      </c>
      <c r="R35" s="163" t="str">
        <f t="shared" si="0"/>
        <v/>
      </c>
      <c r="S35" s="163" t="str">
        <f t="shared" si="0"/>
        <v/>
      </c>
      <c r="T35" s="163" t="str">
        <f t="shared" si="0"/>
        <v/>
      </c>
      <c r="U35" s="163" t="str">
        <f t="shared" si="0"/>
        <v/>
      </c>
      <c r="V35" s="163" t="str">
        <f t="shared" si="0"/>
        <v/>
      </c>
      <c r="W35" s="163" t="str">
        <f t="shared" si="0"/>
        <v/>
      </c>
      <c r="X35" s="163" t="str">
        <f t="shared" si="0"/>
        <v/>
      </c>
      <c r="Y35" s="163" t="str">
        <f t="shared" si="0"/>
        <v/>
      </c>
      <c r="Z35" s="163" t="str">
        <f t="shared" si="0"/>
        <v/>
      </c>
      <c r="AA35" s="163" t="str">
        <f t="shared" si="0"/>
        <v/>
      </c>
      <c r="AB35" s="163" t="str">
        <f t="shared" si="0"/>
        <v/>
      </c>
      <c r="AC35" s="163" t="str">
        <f t="shared" si="0"/>
        <v/>
      </c>
      <c r="AD35" s="163" t="str">
        <f t="shared" si="0"/>
        <v/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</row>
    <row r="36" spans="1:59" ht="11.25" customHeight="1">
      <c r="A36" s="96">
        <v>30</v>
      </c>
      <c r="B36" s="155">
        <f t="shared" si="1"/>
        <v>43526</v>
      </c>
      <c r="C36" s="163" t="str">
        <f t="shared" si="0"/>
        <v/>
      </c>
      <c r="D36" s="163" t="str">
        <f t="shared" si="0"/>
        <v/>
      </c>
      <c r="E36" s="163" t="str">
        <f t="shared" si="0"/>
        <v/>
      </c>
      <c r="F36" s="163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63" t="str">
        <f t="shared" si="0"/>
        <v/>
      </c>
      <c r="L36" s="163" t="str">
        <f t="shared" si="0"/>
        <v/>
      </c>
      <c r="M36" s="163" t="str">
        <f t="shared" si="0"/>
        <v/>
      </c>
      <c r="N36" s="163" t="str">
        <f t="shared" si="0"/>
        <v/>
      </c>
      <c r="O36" s="163" t="str">
        <f t="shared" si="0"/>
        <v/>
      </c>
      <c r="P36" s="163" t="str">
        <f t="shared" si="0"/>
        <v/>
      </c>
      <c r="Q36" s="163" t="str">
        <f t="shared" si="0"/>
        <v/>
      </c>
      <c r="R36" s="163" t="str">
        <f t="shared" si="0"/>
        <v/>
      </c>
      <c r="S36" s="163" t="str">
        <f t="shared" si="0"/>
        <v/>
      </c>
      <c r="T36" s="163" t="str">
        <f t="shared" si="0"/>
        <v/>
      </c>
      <c r="U36" s="163" t="str">
        <f t="shared" si="0"/>
        <v/>
      </c>
      <c r="V36" s="163" t="str">
        <f t="shared" si="0"/>
        <v/>
      </c>
      <c r="W36" s="163" t="str">
        <f t="shared" si="0"/>
        <v/>
      </c>
      <c r="X36" s="163" t="str">
        <f t="shared" si="0"/>
        <v/>
      </c>
      <c r="Y36" s="163" t="str">
        <f t="shared" si="0"/>
        <v/>
      </c>
      <c r="Z36" s="163" t="str">
        <f t="shared" si="0"/>
        <v/>
      </c>
      <c r="AA36" s="163" t="str">
        <f t="shared" si="0"/>
        <v/>
      </c>
      <c r="AB36" s="163" t="str">
        <f t="shared" si="0"/>
        <v/>
      </c>
      <c r="AC36" s="163" t="str">
        <f t="shared" si="0"/>
        <v/>
      </c>
      <c r="AD36" s="163" t="str">
        <f t="shared" si="0"/>
        <v/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</row>
    <row r="37" spans="1:59" ht="11.25" customHeight="1">
      <c r="A37" s="201">
        <v>31</v>
      </c>
      <c r="B37" s="155">
        <f t="shared" si="1"/>
        <v>43527</v>
      </c>
      <c r="C37" s="164" t="str">
        <f t="shared" si="0"/>
        <v/>
      </c>
      <c r="D37" s="164" t="str">
        <f t="shared" si="0"/>
        <v/>
      </c>
      <c r="E37" s="164" t="str">
        <f t="shared" si="0"/>
        <v/>
      </c>
      <c r="F37" s="164" t="str">
        <f t="shared" si="0"/>
        <v/>
      </c>
      <c r="G37" s="164" t="str">
        <f t="shared" si="0"/>
        <v/>
      </c>
      <c r="H37" s="164" t="str">
        <f t="shared" si="0"/>
        <v/>
      </c>
      <c r="I37" s="164" t="str">
        <f t="shared" si="0"/>
        <v/>
      </c>
      <c r="J37" s="164" t="str">
        <f t="shared" si="0"/>
        <v/>
      </c>
      <c r="K37" s="164" t="str">
        <f t="shared" si="0"/>
        <v/>
      </c>
      <c r="L37" s="164" t="str">
        <f t="shared" si="0"/>
        <v/>
      </c>
      <c r="M37" s="164" t="str">
        <f t="shared" si="0"/>
        <v/>
      </c>
      <c r="N37" s="164" t="str">
        <f t="shared" si="0"/>
        <v/>
      </c>
      <c r="O37" s="164" t="str">
        <f t="shared" si="0"/>
        <v/>
      </c>
      <c r="P37" s="164" t="str">
        <f t="shared" si="0"/>
        <v/>
      </c>
      <c r="Q37" s="164" t="str">
        <f t="shared" si="0"/>
        <v/>
      </c>
      <c r="R37" s="164" t="str">
        <f t="shared" si="0"/>
        <v/>
      </c>
      <c r="S37" s="164" t="str">
        <f t="shared" si="0"/>
        <v/>
      </c>
      <c r="T37" s="164" t="str">
        <f t="shared" si="0"/>
        <v/>
      </c>
      <c r="U37" s="164" t="str">
        <f t="shared" si="0"/>
        <v/>
      </c>
      <c r="V37" s="164" t="str">
        <f t="shared" si="0"/>
        <v/>
      </c>
      <c r="W37" s="164" t="str">
        <f t="shared" si="0"/>
        <v/>
      </c>
      <c r="X37" s="164" t="str">
        <f t="shared" si="0"/>
        <v/>
      </c>
      <c r="Y37" s="164" t="str">
        <f t="shared" si="0"/>
        <v/>
      </c>
      <c r="Z37" s="164" t="str">
        <f t="shared" si="0"/>
        <v/>
      </c>
      <c r="AA37" s="164" t="str">
        <f t="shared" si="0"/>
        <v/>
      </c>
      <c r="AB37" s="164" t="str">
        <f t="shared" si="0"/>
        <v/>
      </c>
      <c r="AC37" s="164" t="str">
        <f t="shared" si="0"/>
        <v/>
      </c>
      <c r="AD37" s="164" t="str">
        <f t="shared" si="0"/>
        <v/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</row>
    <row r="38" spans="1:59" ht="11.25" customHeight="1">
      <c r="A38" s="151" t="s">
        <v>33</v>
      </c>
      <c r="B38" s="156"/>
      <c r="C38" s="166" t="str">
        <f t="shared" ref="C38:F42" si="2">IF(AF38="","",TEXT(ROUND(AF38,(IF(C$5="",100,C$5)-1)-INT(LOG(ABS(AF38)+(AF38=0)))),"#,##0"&amp;IF(INT(LOG(ABS(ROUND(AF38,(IF(C$5="",100,C$5)-1)-INT(LOG(ABS(AF38)+(AF38=0)))))+(ROUND(AF38,(IF(C$5="",100,C$5)-1)-INT(LOG(ABS(AF38)+(AF38=0))))=0)))+1&gt;=IF(C$5="",100,C$5),"",IF(C$6&gt;0,".","")&amp;REPT("0",IF(IF(C$5="",100,C$5)-INT(LOG(ABS(ROUND(AF38,(IF(C$5="",100,C$5)-1)-INT(LOG(ABS(AF38)+(AF38=0)))))+(ROUND(AF38,(IF(C$5="",100,C$5)-1)-INT(LOG(ABS(AF38)+(AF38=0))))=0)))-1&gt;C$6,C$6,IF(C$5="",100,C$5)-INT(LOG(ABS(ROUND(AF38,(IF(C$5="",100,C$5)-1)-INT(LOG(ABS(AF38)+(AF38=0)))))+(ROUND(AF38,(IF(C$5="",100,C$5)-1)-INT(LOG(ABS(AF38)+(AF38=0))))=0)))-1)))))</f>
        <v/>
      </c>
      <c r="D38" s="166" t="str">
        <f t="shared" si="2"/>
        <v/>
      </c>
      <c r="E38" s="166" t="str">
        <f t="shared" si="2"/>
        <v/>
      </c>
      <c r="F38" s="166" t="str">
        <f t="shared" si="2"/>
        <v/>
      </c>
      <c r="G38" s="161" t="s">
        <v>58</v>
      </c>
      <c r="H38" s="161" t="s">
        <v>58</v>
      </c>
      <c r="I38" s="161" t="s">
        <v>58</v>
      </c>
      <c r="J38" s="161" t="s">
        <v>58</v>
      </c>
      <c r="K38" s="166" t="str">
        <f t="shared" ref="K38:N42" si="3">IF(AN38="","",TEXT(ROUND(AN38,(IF(K$5="",100,K$5)-1)-INT(LOG(ABS(AN38)+(AN38=0)))),"#,##0"&amp;IF(INT(LOG(ABS(ROUND(AN38,(IF(K$5="",100,K$5)-1)-INT(LOG(ABS(AN38)+(AN38=0)))))+(ROUND(AN38,(IF(K$5="",100,K$5)-1)-INT(LOG(ABS(AN38)+(AN38=0))))=0)))+1&gt;=IF(K$5="",100,K$5),"",IF(K$6&gt;0,".","")&amp;REPT("0",IF(IF(K$5="",100,K$5)-INT(LOG(ABS(ROUND(AN38,(IF(K$5="",100,K$5)-1)-INT(LOG(ABS(AN38)+(AN38=0)))))+(ROUND(AN38,(IF(K$5="",100,K$5)-1)-INT(LOG(ABS(AN38)+(AN38=0))))=0)))-1&gt;K$6,K$6,IF(K$5="",100,K$5)-INT(LOG(ABS(ROUND(AN38,(IF(K$5="",100,K$5)-1)-INT(LOG(ABS(AN38)+(AN38=0)))))+(ROUND(AN38,(IF(K$5="",100,K$5)-1)-INT(LOG(ABS(AN38)+(AN38=0))))=0)))-1)))))</f>
        <v/>
      </c>
      <c r="L38" s="166" t="str">
        <f t="shared" si="3"/>
        <v/>
      </c>
      <c r="M38" s="166" t="str">
        <f t="shared" si="3"/>
        <v/>
      </c>
      <c r="N38" s="166" t="str">
        <f t="shared" si="3"/>
        <v/>
      </c>
      <c r="O38" s="161" t="s">
        <v>58</v>
      </c>
      <c r="P38" s="161" t="s">
        <v>58</v>
      </c>
      <c r="Q38" s="161" t="s">
        <v>58</v>
      </c>
      <c r="R38" s="161" t="s">
        <v>58</v>
      </c>
      <c r="S38" s="166" t="str">
        <f t="shared" ref="S38:V42" si="4">IF(AV38="","",TEXT(ROUND(AV38,(IF(S$5="",100,S$5)-1)-INT(LOG(ABS(AV38)+(AV38=0)))),"#,##0"&amp;IF(INT(LOG(ABS(ROUND(AV38,(IF(S$5="",100,S$5)-1)-INT(LOG(ABS(AV38)+(AV38=0)))))+(ROUND(AV38,(IF(S$5="",100,S$5)-1)-INT(LOG(ABS(AV38)+(AV38=0))))=0)))+1&gt;=IF(S$5="",100,S$5),"",IF(S$6&gt;0,".","")&amp;REPT("0",IF(IF(S$5="",100,S$5)-INT(LOG(ABS(ROUND(AV38,(IF(S$5="",100,S$5)-1)-INT(LOG(ABS(AV38)+(AV38=0)))))+(ROUND(AV38,(IF(S$5="",100,S$5)-1)-INT(LOG(ABS(AV38)+(AV38=0))))=0)))-1&gt;S$6,S$6,IF(S$5="",100,S$5)-INT(LOG(ABS(ROUND(AV38,(IF(S$5="",100,S$5)-1)-INT(LOG(ABS(AV38)+(AV38=0)))))+(ROUND(AV38,(IF(S$5="",100,S$5)-1)-INT(LOG(ABS(AV38)+(AV38=0))))=0)))-1)))))</f>
        <v/>
      </c>
      <c r="T38" s="166" t="str">
        <f t="shared" si="4"/>
        <v/>
      </c>
      <c r="U38" s="166" t="str">
        <f t="shared" si="4"/>
        <v/>
      </c>
      <c r="V38" s="166" t="str">
        <f t="shared" si="4"/>
        <v/>
      </c>
      <c r="W38" s="161" t="s">
        <v>58</v>
      </c>
      <c r="X38" s="161" t="s">
        <v>58</v>
      </c>
      <c r="Y38" s="161" t="s">
        <v>58</v>
      </c>
      <c r="Z38" s="161" t="s">
        <v>58</v>
      </c>
      <c r="AA38" s="166" t="str">
        <f t="shared" ref="AA38:AD42" si="5">IF(BD38="","",TEXT(ROUND(BD38,(IF(AA$5="",100,AA$5)-1)-INT(LOG(ABS(BD38)+(BD38=0)))),"#,##0"&amp;IF(INT(LOG(ABS(ROUND(BD38,(IF(AA$5="",100,AA$5)-1)-INT(LOG(ABS(BD38)+(BD38=0)))))+(ROUND(BD38,(IF(AA$5="",100,AA$5)-1)-INT(LOG(ABS(BD38)+(BD38=0))))=0)))+1&gt;=IF(AA$5="",100,AA$5),"",IF(AA$6&gt;0,".","")&amp;REPT("0",IF(IF(AA$5="",100,AA$5)-INT(LOG(ABS(ROUND(BD38,(IF(AA$5="",100,AA$5)-1)-INT(LOG(ABS(BD38)+(BD38=0)))))+(ROUND(BD38,(IF(AA$5="",100,AA$5)-1)-INT(LOG(ABS(BD38)+(BD38=0))))=0)))-1&gt;AA$6,AA$6,IF(AA$5="",100,AA$5)-INT(LOG(ABS(ROUND(BD38,(IF(AA$5="",100,AA$5)-1)-INT(LOG(ABS(BD38)+(BD38=0)))))+(ROUND(BD38,(IF(AA$5="",100,AA$5)-1)-INT(LOG(ABS(BD38)+(BD38=0))))=0)))-1)))))</f>
        <v/>
      </c>
      <c r="AB38" s="166" t="str">
        <f t="shared" si="5"/>
        <v/>
      </c>
      <c r="AC38" s="166" t="str">
        <f t="shared" si="5"/>
        <v/>
      </c>
      <c r="AD38" s="166" t="str">
        <f t="shared" si="5"/>
        <v/>
      </c>
      <c r="AF38" s="176" t="str">
        <f>IF(COUNT(AF7:AF37)=0,"",SUM(AF7:AF37))</f>
        <v/>
      </c>
      <c r="AG38" s="176" t="str">
        <f>IF(COUNT(AG7:AG37)=0,"",SUM(AG7:AG37))</f>
        <v/>
      </c>
      <c r="AH38" s="176" t="str">
        <f>IF(COUNT(AH7:AH37)=0,"",SUM(AH7:AH37))</f>
        <v/>
      </c>
      <c r="AI38" s="176" t="str">
        <f>IF(COUNT(AI7:AI37)=0,"",SUM(AI7:AI37))</f>
        <v/>
      </c>
      <c r="AJ38" s="175" t="s">
        <v>58</v>
      </c>
      <c r="AK38" s="175" t="s">
        <v>58</v>
      </c>
      <c r="AL38" s="175" t="s">
        <v>58</v>
      </c>
      <c r="AM38" s="175" t="s">
        <v>58</v>
      </c>
      <c r="AN38" s="176" t="str">
        <f>IF(COUNT(AN7:AN37)=0,"",SUM(AN7:AN37))</f>
        <v/>
      </c>
      <c r="AO38" s="176" t="str">
        <f>IF(COUNT(AO7:AO37)=0,"",SUM(AO7:AO37))</f>
        <v/>
      </c>
      <c r="AP38" s="176" t="str">
        <f>IF(COUNT(AP7:AP37)=0,"",SUM(AP7:AP37))</f>
        <v/>
      </c>
      <c r="AQ38" s="176" t="str">
        <f>IF(COUNT(AQ7:AQ37)=0,"",SUM(AQ7:AQ37))</f>
        <v/>
      </c>
      <c r="AR38" s="175" t="s">
        <v>58</v>
      </c>
      <c r="AS38" s="175" t="s">
        <v>58</v>
      </c>
      <c r="AT38" s="175" t="s">
        <v>58</v>
      </c>
      <c r="AU38" s="175" t="s">
        <v>58</v>
      </c>
      <c r="AV38" s="176" t="str">
        <f>IF(COUNT(AV7:AV37)=0,"",SUM(AV7:AV37))</f>
        <v/>
      </c>
      <c r="AW38" s="176" t="str">
        <f>IF(COUNT(AW7:AW37)=0,"",SUM(AW7:AW37))</f>
        <v/>
      </c>
      <c r="AX38" s="176" t="str">
        <f>IF(COUNT(AX7:AX37)=0,"",SUM(AX7:AX37))</f>
        <v/>
      </c>
      <c r="AY38" s="176" t="str">
        <f>IF(COUNT(AY7:AY37)=0,"",SUM(AY7:AY37))</f>
        <v/>
      </c>
      <c r="AZ38" s="175" t="s">
        <v>58</v>
      </c>
      <c r="BA38" s="175" t="s">
        <v>58</v>
      </c>
      <c r="BB38" s="175" t="s">
        <v>58</v>
      </c>
      <c r="BC38" s="175" t="s">
        <v>58</v>
      </c>
      <c r="BD38" s="176" t="str">
        <f>IF(COUNT(BD7:BD37)=0,"",SUM(BD7:BD37))</f>
        <v/>
      </c>
      <c r="BE38" s="176" t="str">
        <f>IF(COUNT(BE7:BE37)=0,"",SUM(BE7:BE37))</f>
        <v/>
      </c>
      <c r="BF38" s="176" t="str">
        <f>IF(COUNT(BF7:BF37)=0,"",SUM(BF7:BF37))</f>
        <v/>
      </c>
      <c r="BG38" s="176" t="str">
        <f>IF(COUNT(BG7:BG37)=0,"",SUM(BG7:BG37))</f>
        <v/>
      </c>
    </row>
    <row r="39" spans="1:59" ht="11.25" customHeight="1">
      <c r="A39" s="152" t="s">
        <v>34</v>
      </c>
      <c r="B39" s="157"/>
      <c r="C39" s="163" t="str">
        <f t="shared" si="2"/>
        <v/>
      </c>
      <c r="D39" s="163" t="str">
        <f t="shared" si="2"/>
        <v/>
      </c>
      <c r="E39" s="163" t="str">
        <f t="shared" si="2"/>
        <v/>
      </c>
      <c r="F39" s="163" t="str">
        <f t="shared" si="2"/>
        <v/>
      </c>
      <c r="G39" s="163" t="str">
        <f t="shared" ref="G39:J41" si="6">IF(AJ39="","",TEXT(ROUND(AJ39,(IF(G$5="",100,G$5)-1)-INT(LOG(ABS(AJ39)+(AJ39=0)))),"#,##0"&amp;IF(INT(LOG(ABS(ROUND(AJ39,(IF(G$5="",100,G$5)-1)-INT(LOG(ABS(AJ39)+(AJ39=0)))))+(ROUND(AJ39,(IF(G$5="",100,G$5)-1)-INT(LOG(ABS(AJ39)+(AJ39=0))))=0)))+1&gt;=IF(G$5="",100,G$5),"",IF(G$6&gt;0,".","")&amp;REPT("0",IF(IF(G$5="",100,G$5)-INT(LOG(ABS(ROUND(AJ39,(IF(G$5="",100,G$5)-1)-INT(LOG(ABS(AJ39)+(AJ39=0)))))+(ROUND(AJ39,(IF(G$5="",100,G$5)-1)-INT(LOG(ABS(AJ39)+(AJ39=0))))=0)))-1&gt;G$6,G$6,IF(G$5="",100,G$5)-INT(LOG(ABS(ROUND(AJ39,(IF(G$5="",100,G$5)-1)-INT(LOG(ABS(AJ39)+(AJ39=0)))))+(ROUND(AJ39,(IF(G$5="",100,G$5)-1)-INT(LOG(ABS(AJ39)+(AJ39=0))))=0)))-1)))))</f>
        <v/>
      </c>
      <c r="H39" s="163" t="str">
        <f t="shared" si="6"/>
        <v/>
      </c>
      <c r="I39" s="163" t="str">
        <f t="shared" si="6"/>
        <v/>
      </c>
      <c r="J39" s="163" t="str">
        <f t="shared" si="6"/>
        <v/>
      </c>
      <c r="K39" s="163" t="str">
        <f t="shared" si="3"/>
        <v/>
      </c>
      <c r="L39" s="163" t="str">
        <f t="shared" si="3"/>
        <v/>
      </c>
      <c r="M39" s="163" t="str">
        <f t="shared" si="3"/>
        <v/>
      </c>
      <c r="N39" s="163" t="str">
        <f t="shared" si="3"/>
        <v/>
      </c>
      <c r="O39" s="163" t="str">
        <f t="shared" ref="O39:R41" si="7">IF(AR39="","",TEXT(ROUND(AR39,(IF(O$5="",100,O$5)-1)-INT(LOG(ABS(AR39)+(AR39=0)))),"#,##0"&amp;IF(INT(LOG(ABS(ROUND(AR39,(IF(O$5="",100,O$5)-1)-INT(LOG(ABS(AR39)+(AR39=0)))))+(ROUND(AR39,(IF(O$5="",100,O$5)-1)-INT(LOG(ABS(AR39)+(AR39=0))))=0)))+1&gt;=IF(O$5="",100,O$5),"",IF(O$6&gt;0,".","")&amp;REPT("0",IF(IF(O$5="",100,O$5)-INT(LOG(ABS(ROUND(AR39,(IF(O$5="",100,O$5)-1)-INT(LOG(ABS(AR39)+(AR39=0)))))+(ROUND(AR39,(IF(O$5="",100,O$5)-1)-INT(LOG(ABS(AR39)+(AR39=0))))=0)))-1&gt;O$6,O$6,IF(O$5="",100,O$5)-INT(LOG(ABS(ROUND(AR39,(IF(O$5="",100,O$5)-1)-INT(LOG(ABS(AR39)+(AR39=0)))))+(ROUND(AR39,(IF(O$5="",100,O$5)-1)-INT(LOG(ABS(AR39)+(AR39=0))))=0)))-1)))))</f>
        <v/>
      </c>
      <c r="P39" s="163" t="str">
        <f t="shared" si="7"/>
        <v/>
      </c>
      <c r="Q39" s="163" t="str">
        <f t="shared" si="7"/>
        <v/>
      </c>
      <c r="R39" s="163" t="str">
        <f t="shared" si="7"/>
        <v/>
      </c>
      <c r="S39" s="163" t="str">
        <f t="shared" si="4"/>
        <v/>
      </c>
      <c r="T39" s="163" t="str">
        <f t="shared" si="4"/>
        <v/>
      </c>
      <c r="U39" s="163" t="str">
        <f t="shared" si="4"/>
        <v/>
      </c>
      <c r="V39" s="163" t="str">
        <f t="shared" si="4"/>
        <v/>
      </c>
      <c r="W39" s="163" t="str">
        <f t="shared" ref="W39:Z41" si="8">IF(AZ39="","",TEXT(ROUND(AZ39,(IF(W$5="",100,W$5)-1)-INT(LOG(ABS(AZ39)+(AZ39=0)))),"#,##0"&amp;IF(INT(LOG(ABS(ROUND(AZ39,(IF(W$5="",100,W$5)-1)-INT(LOG(ABS(AZ39)+(AZ39=0)))))+(ROUND(AZ39,(IF(W$5="",100,W$5)-1)-INT(LOG(ABS(AZ39)+(AZ39=0))))=0)))+1&gt;=IF(W$5="",100,W$5),"",IF(W$6&gt;0,".","")&amp;REPT("0",IF(IF(W$5="",100,W$5)-INT(LOG(ABS(ROUND(AZ39,(IF(W$5="",100,W$5)-1)-INT(LOG(ABS(AZ39)+(AZ39=0)))))+(ROUND(AZ39,(IF(W$5="",100,W$5)-1)-INT(LOG(ABS(AZ39)+(AZ39=0))))=0)))-1&gt;W$6,W$6,IF(W$5="",100,W$5)-INT(LOG(ABS(ROUND(AZ39,(IF(W$5="",100,W$5)-1)-INT(LOG(ABS(AZ39)+(AZ39=0)))))+(ROUND(AZ39,(IF(W$5="",100,W$5)-1)-INT(LOG(ABS(AZ39)+(AZ39=0))))=0)))-1)))))</f>
        <v/>
      </c>
      <c r="X39" s="163" t="str">
        <f t="shared" si="8"/>
        <v/>
      </c>
      <c r="Y39" s="163" t="str">
        <f t="shared" si="8"/>
        <v/>
      </c>
      <c r="Z39" s="163" t="str">
        <f t="shared" si="8"/>
        <v/>
      </c>
      <c r="AA39" s="163" t="str">
        <f t="shared" si="5"/>
        <v/>
      </c>
      <c r="AB39" s="163" t="str">
        <f t="shared" si="5"/>
        <v/>
      </c>
      <c r="AC39" s="163" t="str">
        <f t="shared" si="5"/>
        <v/>
      </c>
      <c r="AD39" s="163" t="str">
        <f t="shared" si="5"/>
        <v/>
      </c>
      <c r="AF39" s="176" t="str">
        <f t="shared" ref="AF39:BG39" si="9">IF(COUNT(AF7:AF37)=0,"",AVERAGE(AF7:AF37))</f>
        <v/>
      </c>
      <c r="AG39" s="176" t="str">
        <f t="shared" si="9"/>
        <v/>
      </c>
      <c r="AH39" s="176" t="str">
        <f t="shared" si="9"/>
        <v/>
      </c>
      <c r="AI39" s="176" t="str">
        <f t="shared" si="9"/>
        <v/>
      </c>
      <c r="AJ39" s="176" t="str">
        <f t="shared" si="9"/>
        <v/>
      </c>
      <c r="AK39" s="176" t="str">
        <f t="shared" si="9"/>
        <v/>
      </c>
      <c r="AL39" s="176" t="str">
        <f t="shared" si="9"/>
        <v/>
      </c>
      <c r="AM39" s="176" t="str">
        <f t="shared" si="9"/>
        <v/>
      </c>
      <c r="AN39" s="176" t="str">
        <f t="shared" si="9"/>
        <v/>
      </c>
      <c r="AO39" s="176" t="str">
        <f t="shared" si="9"/>
        <v/>
      </c>
      <c r="AP39" s="176" t="str">
        <f t="shared" si="9"/>
        <v/>
      </c>
      <c r="AQ39" s="176" t="str">
        <f t="shared" si="9"/>
        <v/>
      </c>
      <c r="AR39" s="176" t="str">
        <f t="shared" si="9"/>
        <v/>
      </c>
      <c r="AS39" s="176" t="str">
        <f t="shared" si="9"/>
        <v/>
      </c>
      <c r="AT39" s="176" t="str">
        <f t="shared" si="9"/>
        <v/>
      </c>
      <c r="AU39" s="176" t="str">
        <f t="shared" si="9"/>
        <v/>
      </c>
      <c r="AV39" s="176" t="str">
        <f t="shared" si="9"/>
        <v/>
      </c>
      <c r="AW39" s="176" t="str">
        <f t="shared" si="9"/>
        <v/>
      </c>
      <c r="AX39" s="176" t="str">
        <f t="shared" si="9"/>
        <v/>
      </c>
      <c r="AY39" s="176" t="str">
        <f t="shared" si="9"/>
        <v/>
      </c>
      <c r="AZ39" s="176" t="str">
        <f t="shared" si="9"/>
        <v/>
      </c>
      <c r="BA39" s="176" t="str">
        <f t="shared" si="9"/>
        <v/>
      </c>
      <c r="BB39" s="176" t="str">
        <f t="shared" si="9"/>
        <v/>
      </c>
      <c r="BC39" s="176" t="str">
        <f t="shared" si="9"/>
        <v/>
      </c>
      <c r="BD39" s="176" t="str">
        <f t="shared" si="9"/>
        <v/>
      </c>
      <c r="BE39" s="176" t="str">
        <f t="shared" si="9"/>
        <v/>
      </c>
      <c r="BF39" s="176" t="str">
        <f t="shared" si="9"/>
        <v/>
      </c>
      <c r="BG39" s="176" t="str">
        <f t="shared" si="9"/>
        <v/>
      </c>
    </row>
    <row r="40" spans="1:59" ht="11.25" customHeight="1">
      <c r="A40" s="152" t="s">
        <v>35</v>
      </c>
      <c r="B40" s="157"/>
      <c r="C40" s="163" t="str">
        <f t="shared" si="2"/>
        <v/>
      </c>
      <c r="D40" s="163" t="str">
        <f t="shared" si="2"/>
        <v/>
      </c>
      <c r="E40" s="163" t="str">
        <f t="shared" si="2"/>
        <v/>
      </c>
      <c r="F40" s="163" t="str">
        <f t="shared" si="2"/>
        <v/>
      </c>
      <c r="G40" s="163" t="str">
        <f t="shared" si="6"/>
        <v/>
      </c>
      <c r="H40" s="163" t="str">
        <f t="shared" si="6"/>
        <v/>
      </c>
      <c r="I40" s="163" t="str">
        <f t="shared" si="6"/>
        <v/>
      </c>
      <c r="J40" s="163" t="str">
        <f t="shared" si="6"/>
        <v/>
      </c>
      <c r="K40" s="163" t="str">
        <f t="shared" si="3"/>
        <v/>
      </c>
      <c r="L40" s="163" t="str">
        <f t="shared" si="3"/>
        <v/>
      </c>
      <c r="M40" s="163" t="str">
        <f t="shared" si="3"/>
        <v/>
      </c>
      <c r="N40" s="163" t="str">
        <f t="shared" si="3"/>
        <v/>
      </c>
      <c r="O40" s="163" t="str">
        <f t="shared" si="7"/>
        <v/>
      </c>
      <c r="P40" s="163" t="str">
        <f t="shared" si="7"/>
        <v/>
      </c>
      <c r="Q40" s="163" t="str">
        <f t="shared" si="7"/>
        <v/>
      </c>
      <c r="R40" s="163" t="str">
        <f t="shared" si="7"/>
        <v/>
      </c>
      <c r="S40" s="163" t="str">
        <f t="shared" si="4"/>
        <v/>
      </c>
      <c r="T40" s="163" t="str">
        <f t="shared" si="4"/>
        <v/>
      </c>
      <c r="U40" s="163" t="str">
        <f t="shared" si="4"/>
        <v/>
      </c>
      <c r="V40" s="163" t="str">
        <f t="shared" si="4"/>
        <v/>
      </c>
      <c r="W40" s="163" t="str">
        <f t="shared" si="8"/>
        <v/>
      </c>
      <c r="X40" s="163" t="str">
        <f t="shared" si="8"/>
        <v/>
      </c>
      <c r="Y40" s="163" t="str">
        <f t="shared" si="8"/>
        <v/>
      </c>
      <c r="Z40" s="163" t="str">
        <f t="shared" si="8"/>
        <v/>
      </c>
      <c r="AA40" s="163" t="str">
        <f t="shared" si="5"/>
        <v/>
      </c>
      <c r="AB40" s="163" t="str">
        <f t="shared" si="5"/>
        <v/>
      </c>
      <c r="AC40" s="163" t="str">
        <f t="shared" si="5"/>
        <v/>
      </c>
      <c r="AD40" s="163" t="str">
        <f t="shared" si="5"/>
        <v/>
      </c>
      <c r="AF40" s="176" t="str">
        <f t="shared" ref="AF40:BG40" si="10">IF(COUNT(AF7:AF37)=0,"",MAX(AF7:AF37))</f>
        <v/>
      </c>
      <c r="AG40" s="176" t="str">
        <f t="shared" si="10"/>
        <v/>
      </c>
      <c r="AH40" s="176" t="str">
        <f t="shared" si="10"/>
        <v/>
      </c>
      <c r="AI40" s="176" t="str">
        <f t="shared" si="10"/>
        <v/>
      </c>
      <c r="AJ40" s="176" t="str">
        <f t="shared" si="10"/>
        <v/>
      </c>
      <c r="AK40" s="176" t="str">
        <f t="shared" si="10"/>
        <v/>
      </c>
      <c r="AL40" s="176" t="str">
        <f t="shared" si="10"/>
        <v/>
      </c>
      <c r="AM40" s="176" t="str">
        <f t="shared" si="10"/>
        <v/>
      </c>
      <c r="AN40" s="176" t="str">
        <f t="shared" si="10"/>
        <v/>
      </c>
      <c r="AO40" s="176" t="str">
        <f t="shared" si="10"/>
        <v/>
      </c>
      <c r="AP40" s="176" t="str">
        <f t="shared" si="10"/>
        <v/>
      </c>
      <c r="AQ40" s="176" t="str">
        <f t="shared" si="10"/>
        <v/>
      </c>
      <c r="AR40" s="176" t="str">
        <f t="shared" si="10"/>
        <v/>
      </c>
      <c r="AS40" s="176" t="str">
        <f t="shared" si="10"/>
        <v/>
      </c>
      <c r="AT40" s="176" t="str">
        <f t="shared" si="10"/>
        <v/>
      </c>
      <c r="AU40" s="176" t="str">
        <f t="shared" si="10"/>
        <v/>
      </c>
      <c r="AV40" s="176" t="str">
        <f t="shared" si="10"/>
        <v/>
      </c>
      <c r="AW40" s="176" t="str">
        <f t="shared" si="10"/>
        <v/>
      </c>
      <c r="AX40" s="176" t="str">
        <f t="shared" si="10"/>
        <v/>
      </c>
      <c r="AY40" s="176" t="str">
        <f t="shared" si="10"/>
        <v/>
      </c>
      <c r="AZ40" s="176" t="str">
        <f t="shared" si="10"/>
        <v/>
      </c>
      <c r="BA40" s="176" t="str">
        <f t="shared" si="10"/>
        <v/>
      </c>
      <c r="BB40" s="176" t="str">
        <f t="shared" si="10"/>
        <v/>
      </c>
      <c r="BC40" s="176" t="str">
        <f t="shared" si="10"/>
        <v/>
      </c>
      <c r="BD40" s="176" t="str">
        <f t="shared" si="10"/>
        <v/>
      </c>
      <c r="BE40" s="176" t="str">
        <f t="shared" si="10"/>
        <v/>
      </c>
      <c r="BF40" s="176" t="str">
        <f t="shared" si="10"/>
        <v/>
      </c>
      <c r="BG40" s="176" t="str">
        <f t="shared" si="10"/>
        <v/>
      </c>
    </row>
    <row r="41" spans="1:59" ht="11.25" customHeight="1">
      <c r="A41" s="152" t="s">
        <v>38</v>
      </c>
      <c r="B41" s="157"/>
      <c r="C41" s="163" t="str">
        <f t="shared" si="2"/>
        <v/>
      </c>
      <c r="D41" s="163" t="str">
        <f t="shared" si="2"/>
        <v/>
      </c>
      <c r="E41" s="163" t="str">
        <f t="shared" si="2"/>
        <v/>
      </c>
      <c r="F41" s="163" t="str">
        <f t="shared" si="2"/>
        <v/>
      </c>
      <c r="G41" s="163" t="str">
        <f t="shared" si="6"/>
        <v/>
      </c>
      <c r="H41" s="163" t="str">
        <f t="shared" si="6"/>
        <v/>
      </c>
      <c r="I41" s="163" t="str">
        <f t="shared" si="6"/>
        <v/>
      </c>
      <c r="J41" s="163" t="str">
        <f t="shared" si="6"/>
        <v/>
      </c>
      <c r="K41" s="163" t="str">
        <f t="shared" si="3"/>
        <v/>
      </c>
      <c r="L41" s="163" t="str">
        <f t="shared" si="3"/>
        <v/>
      </c>
      <c r="M41" s="163" t="str">
        <f t="shared" si="3"/>
        <v/>
      </c>
      <c r="N41" s="163" t="str">
        <f t="shared" si="3"/>
        <v/>
      </c>
      <c r="O41" s="163" t="str">
        <f t="shared" si="7"/>
        <v/>
      </c>
      <c r="P41" s="163" t="str">
        <f t="shared" si="7"/>
        <v/>
      </c>
      <c r="Q41" s="163" t="str">
        <f t="shared" si="7"/>
        <v/>
      </c>
      <c r="R41" s="163" t="str">
        <f t="shared" si="7"/>
        <v/>
      </c>
      <c r="S41" s="163" t="str">
        <f t="shared" si="4"/>
        <v/>
      </c>
      <c r="T41" s="163" t="str">
        <f t="shared" si="4"/>
        <v/>
      </c>
      <c r="U41" s="163" t="str">
        <f t="shared" si="4"/>
        <v/>
      </c>
      <c r="V41" s="163" t="str">
        <f t="shared" si="4"/>
        <v/>
      </c>
      <c r="W41" s="163" t="str">
        <f t="shared" si="8"/>
        <v/>
      </c>
      <c r="X41" s="163" t="str">
        <f t="shared" si="8"/>
        <v/>
      </c>
      <c r="Y41" s="163" t="str">
        <f t="shared" si="8"/>
        <v/>
      </c>
      <c r="Z41" s="163" t="str">
        <f t="shared" si="8"/>
        <v/>
      </c>
      <c r="AA41" s="163" t="str">
        <f t="shared" si="5"/>
        <v/>
      </c>
      <c r="AB41" s="163" t="str">
        <f t="shared" si="5"/>
        <v/>
      </c>
      <c r="AC41" s="163" t="str">
        <f t="shared" si="5"/>
        <v/>
      </c>
      <c r="AD41" s="163" t="str">
        <f t="shared" si="5"/>
        <v/>
      </c>
      <c r="AF41" s="176" t="str">
        <f t="shared" ref="AF41:BG41" si="11">IF(COUNT(AF7:AF37)=0,"",MIN(AF7:AF37))</f>
        <v/>
      </c>
      <c r="AG41" s="176" t="str">
        <f t="shared" si="11"/>
        <v/>
      </c>
      <c r="AH41" s="176" t="str">
        <f t="shared" si="11"/>
        <v/>
      </c>
      <c r="AI41" s="176" t="str">
        <f t="shared" si="11"/>
        <v/>
      </c>
      <c r="AJ41" s="226" t="str">
        <f t="shared" si="11"/>
        <v/>
      </c>
      <c r="AK41" s="226" t="str">
        <f t="shared" si="11"/>
        <v/>
      </c>
      <c r="AL41" s="226" t="str">
        <f t="shared" si="11"/>
        <v/>
      </c>
      <c r="AM41" s="226" t="str">
        <f t="shared" si="11"/>
        <v/>
      </c>
      <c r="AN41" s="176" t="str">
        <f t="shared" si="11"/>
        <v/>
      </c>
      <c r="AO41" s="176" t="str">
        <f t="shared" si="11"/>
        <v/>
      </c>
      <c r="AP41" s="176" t="str">
        <f t="shared" si="11"/>
        <v/>
      </c>
      <c r="AQ41" s="176" t="str">
        <f t="shared" si="11"/>
        <v/>
      </c>
      <c r="AR41" s="226" t="str">
        <f t="shared" si="11"/>
        <v/>
      </c>
      <c r="AS41" s="226" t="str">
        <f t="shared" si="11"/>
        <v/>
      </c>
      <c r="AT41" s="226" t="str">
        <f t="shared" si="11"/>
        <v/>
      </c>
      <c r="AU41" s="226" t="str">
        <f t="shared" si="11"/>
        <v/>
      </c>
      <c r="AV41" s="176" t="str">
        <f t="shared" si="11"/>
        <v/>
      </c>
      <c r="AW41" s="176" t="str">
        <f t="shared" si="11"/>
        <v/>
      </c>
      <c r="AX41" s="176" t="str">
        <f t="shared" si="11"/>
        <v/>
      </c>
      <c r="AY41" s="176" t="str">
        <f t="shared" si="11"/>
        <v/>
      </c>
      <c r="AZ41" s="226" t="str">
        <f t="shared" si="11"/>
        <v/>
      </c>
      <c r="BA41" s="226" t="str">
        <f t="shared" si="11"/>
        <v/>
      </c>
      <c r="BB41" s="226" t="str">
        <f t="shared" si="11"/>
        <v/>
      </c>
      <c r="BC41" s="226" t="str">
        <f t="shared" si="11"/>
        <v/>
      </c>
      <c r="BD41" s="176" t="str">
        <f t="shared" si="11"/>
        <v/>
      </c>
      <c r="BE41" s="176" t="str">
        <f t="shared" si="11"/>
        <v/>
      </c>
      <c r="BF41" s="176" t="str">
        <f t="shared" si="11"/>
        <v/>
      </c>
      <c r="BG41" s="176" t="str">
        <f t="shared" si="11"/>
        <v/>
      </c>
    </row>
    <row r="42" spans="1:59" ht="11.25" customHeight="1">
      <c r="A42" s="152" t="s">
        <v>42</v>
      </c>
      <c r="B42" s="157"/>
      <c r="C42" s="163" t="str">
        <f t="shared" si="2"/>
        <v/>
      </c>
      <c r="D42" s="163" t="str">
        <f t="shared" si="2"/>
        <v/>
      </c>
      <c r="E42" s="163" t="str">
        <f t="shared" si="2"/>
        <v/>
      </c>
      <c r="F42" s="163" t="str">
        <f t="shared" si="2"/>
        <v/>
      </c>
      <c r="G42" s="149" t="s">
        <v>58</v>
      </c>
      <c r="H42" s="149" t="s">
        <v>58</v>
      </c>
      <c r="I42" s="149" t="s">
        <v>58</v>
      </c>
      <c r="J42" s="149" t="s">
        <v>58</v>
      </c>
      <c r="K42" s="163" t="str">
        <f t="shared" si="3"/>
        <v/>
      </c>
      <c r="L42" s="163" t="str">
        <f t="shared" si="3"/>
        <v/>
      </c>
      <c r="M42" s="163" t="str">
        <f t="shared" si="3"/>
        <v/>
      </c>
      <c r="N42" s="163" t="str">
        <f t="shared" si="3"/>
        <v/>
      </c>
      <c r="O42" s="149" t="s">
        <v>58</v>
      </c>
      <c r="P42" s="149" t="s">
        <v>58</v>
      </c>
      <c r="Q42" s="149" t="s">
        <v>58</v>
      </c>
      <c r="R42" s="149" t="s">
        <v>58</v>
      </c>
      <c r="S42" s="163" t="str">
        <f t="shared" si="4"/>
        <v/>
      </c>
      <c r="T42" s="163" t="str">
        <f t="shared" si="4"/>
        <v/>
      </c>
      <c r="U42" s="163" t="str">
        <f t="shared" si="4"/>
        <v/>
      </c>
      <c r="V42" s="163" t="str">
        <f t="shared" si="4"/>
        <v/>
      </c>
      <c r="W42" s="149" t="s">
        <v>58</v>
      </c>
      <c r="X42" s="149" t="s">
        <v>58</v>
      </c>
      <c r="Y42" s="149" t="s">
        <v>58</v>
      </c>
      <c r="Z42" s="149" t="s">
        <v>58</v>
      </c>
      <c r="AA42" s="163" t="str">
        <f t="shared" si="5"/>
        <v/>
      </c>
      <c r="AB42" s="163" t="str">
        <f t="shared" si="5"/>
        <v/>
      </c>
      <c r="AC42" s="163" t="str">
        <f t="shared" si="5"/>
        <v/>
      </c>
      <c r="AD42" s="163" t="str">
        <f t="shared" si="5"/>
        <v/>
      </c>
      <c r="AF42" s="163"/>
      <c r="AG42" s="163"/>
      <c r="AH42" s="163"/>
      <c r="AI42" s="163"/>
      <c r="AJ42" s="149" t="s">
        <v>58</v>
      </c>
      <c r="AK42" s="149" t="s">
        <v>58</v>
      </c>
      <c r="AL42" s="149" t="s">
        <v>58</v>
      </c>
      <c r="AM42" s="149" t="s">
        <v>58</v>
      </c>
      <c r="AN42" s="163"/>
      <c r="AO42" s="163"/>
      <c r="AP42" s="163"/>
      <c r="AQ42" s="163"/>
      <c r="AR42" s="149" t="s">
        <v>58</v>
      </c>
      <c r="AS42" s="149" t="s">
        <v>58</v>
      </c>
      <c r="AT42" s="149" t="s">
        <v>58</v>
      </c>
      <c r="AU42" s="149" t="s">
        <v>58</v>
      </c>
      <c r="AV42" s="163"/>
      <c r="AW42" s="163"/>
      <c r="AX42" s="163"/>
      <c r="AY42" s="163"/>
      <c r="AZ42" s="149" t="s">
        <v>58</v>
      </c>
      <c r="BA42" s="149" t="s">
        <v>58</v>
      </c>
      <c r="BB42" s="149" t="s">
        <v>58</v>
      </c>
      <c r="BC42" s="149" t="s">
        <v>58</v>
      </c>
      <c r="BD42" s="163"/>
      <c r="BE42" s="163"/>
      <c r="BF42" s="163"/>
      <c r="BG42" s="163"/>
    </row>
    <row r="43" spans="1:59" ht="11.25" customHeight="1">
      <c r="A43" s="227"/>
      <c r="B43" s="227"/>
      <c r="C43" s="227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</row>
  </sheetData>
  <mergeCells count="18">
    <mergeCell ref="C2:J2"/>
    <mergeCell ref="K2:R2"/>
    <mergeCell ref="S2:Z2"/>
    <mergeCell ref="AA2:AD2"/>
    <mergeCell ref="AF2:AM2"/>
    <mergeCell ref="AN2:AU2"/>
    <mergeCell ref="AV2:BC2"/>
    <mergeCell ref="BD2:BG2"/>
    <mergeCell ref="A5:B5"/>
    <mergeCell ref="A6:B6"/>
    <mergeCell ref="A38:B38"/>
    <mergeCell ref="A39:B39"/>
    <mergeCell ref="A40:B40"/>
    <mergeCell ref="A41:B41"/>
    <mergeCell ref="A42:B42"/>
    <mergeCell ref="A43:AD43"/>
    <mergeCell ref="A2:A3"/>
    <mergeCell ref="B2:B3"/>
  </mergeCells>
  <phoneticPr fontId="3"/>
  <conditionalFormatting sqref="G38">
    <cfRule type="expression" dxfId="62" priority="36">
      <formula>INDIRECT(ADDRESS(ROW(),COLUMN()))=TRUNC(INDIRECT(ADDRESS(ROW(),COLUMN())))</formula>
    </cfRule>
  </conditionalFormatting>
  <conditionalFormatting sqref="G42">
    <cfRule type="expression" dxfId="61" priority="35">
      <formula>INDIRECT(ADDRESS(ROW(),COLUMN()))=TRUNC(INDIRECT(ADDRESS(ROW(),COLUMN())))</formula>
    </cfRule>
  </conditionalFormatting>
  <conditionalFormatting sqref="H38">
    <cfRule type="expression" dxfId="60" priority="34">
      <formula>INDIRECT(ADDRESS(ROW(),COLUMN()))=TRUNC(INDIRECT(ADDRESS(ROW(),COLUMN())))</formula>
    </cfRule>
  </conditionalFormatting>
  <conditionalFormatting sqref="H42">
    <cfRule type="expression" dxfId="59" priority="33">
      <formula>INDIRECT(ADDRESS(ROW(),COLUMN()))=TRUNC(INDIRECT(ADDRESS(ROW(),COLUMN())))</formula>
    </cfRule>
  </conditionalFormatting>
  <conditionalFormatting sqref="I38">
    <cfRule type="expression" dxfId="58" priority="32">
      <formula>INDIRECT(ADDRESS(ROW(),COLUMN()))=TRUNC(INDIRECT(ADDRESS(ROW(),COLUMN())))</formula>
    </cfRule>
  </conditionalFormatting>
  <conditionalFormatting sqref="I42">
    <cfRule type="expression" dxfId="57" priority="31">
      <formula>INDIRECT(ADDRESS(ROW(),COLUMN()))=TRUNC(INDIRECT(ADDRESS(ROW(),COLUMN())))</formula>
    </cfRule>
  </conditionalFormatting>
  <conditionalFormatting sqref="J38">
    <cfRule type="expression" dxfId="56" priority="30">
      <formula>INDIRECT(ADDRESS(ROW(),COLUMN()))=TRUNC(INDIRECT(ADDRESS(ROW(),COLUMN())))</formula>
    </cfRule>
  </conditionalFormatting>
  <conditionalFormatting sqref="J42">
    <cfRule type="expression" dxfId="55" priority="29">
      <formula>INDIRECT(ADDRESS(ROW(),COLUMN()))=TRUNC(INDIRECT(ADDRESS(ROW(),COLUMN())))</formula>
    </cfRule>
  </conditionalFormatting>
  <conditionalFormatting sqref="AJ38">
    <cfRule type="expression" dxfId="54" priority="28">
      <formula>INDIRECT(ADDRESS(ROW(),COLUMN()))=TRUNC(INDIRECT(ADDRESS(ROW(),COLUMN())))</formula>
    </cfRule>
  </conditionalFormatting>
  <conditionalFormatting sqref="AJ42">
    <cfRule type="expression" dxfId="53" priority="27">
      <formula>INDIRECT(ADDRESS(ROW(),COLUMN()))=TRUNC(INDIRECT(ADDRESS(ROW(),COLUMN())))</formula>
    </cfRule>
  </conditionalFormatting>
  <conditionalFormatting sqref="AK38:AM38">
    <cfRule type="expression" dxfId="52" priority="26">
      <formula>INDIRECT(ADDRESS(ROW(),COLUMN()))=TRUNC(INDIRECT(ADDRESS(ROW(),COLUMN())))</formula>
    </cfRule>
  </conditionalFormatting>
  <conditionalFormatting sqref="AK42:AM42">
    <cfRule type="expression" dxfId="51" priority="25">
      <formula>INDIRECT(ADDRESS(ROW(),COLUMN()))=TRUNC(INDIRECT(ADDRESS(ROW(),COLUMN())))</formula>
    </cfRule>
  </conditionalFormatting>
  <conditionalFormatting sqref="AR38">
    <cfRule type="expression" dxfId="50" priority="24">
      <formula>INDIRECT(ADDRESS(ROW(),COLUMN()))=TRUNC(INDIRECT(ADDRESS(ROW(),COLUMN())))</formula>
    </cfRule>
  </conditionalFormatting>
  <conditionalFormatting sqref="AR42">
    <cfRule type="expression" dxfId="49" priority="23">
      <formula>INDIRECT(ADDRESS(ROW(),COLUMN()))=TRUNC(INDIRECT(ADDRESS(ROW(),COLUMN())))</formula>
    </cfRule>
  </conditionalFormatting>
  <conditionalFormatting sqref="AS38:AU38">
    <cfRule type="expression" dxfId="48" priority="22">
      <formula>INDIRECT(ADDRESS(ROW(),COLUMN()))=TRUNC(INDIRECT(ADDRESS(ROW(),COLUMN())))</formula>
    </cfRule>
  </conditionalFormatting>
  <conditionalFormatting sqref="AS42:AU42">
    <cfRule type="expression" dxfId="47" priority="21">
      <formula>INDIRECT(ADDRESS(ROW(),COLUMN()))=TRUNC(INDIRECT(ADDRESS(ROW(),COLUMN())))</formula>
    </cfRule>
  </conditionalFormatting>
  <conditionalFormatting sqref="AZ38">
    <cfRule type="expression" dxfId="46" priority="20">
      <formula>INDIRECT(ADDRESS(ROW(),COLUMN()))=TRUNC(INDIRECT(ADDRESS(ROW(),COLUMN())))</formula>
    </cfRule>
  </conditionalFormatting>
  <conditionalFormatting sqref="AZ42">
    <cfRule type="expression" dxfId="45" priority="19">
      <formula>INDIRECT(ADDRESS(ROW(),COLUMN()))=TRUNC(INDIRECT(ADDRESS(ROW(),COLUMN())))</formula>
    </cfRule>
  </conditionalFormatting>
  <conditionalFormatting sqref="BA38:BC38">
    <cfRule type="expression" dxfId="44" priority="18">
      <formula>INDIRECT(ADDRESS(ROW(),COLUMN()))=TRUNC(INDIRECT(ADDRESS(ROW(),COLUMN())))</formula>
    </cfRule>
  </conditionalFormatting>
  <conditionalFormatting sqref="BA42:BC42">
    <cfRule type="expression" dxfId="43" priority="17">
      <formula>INDIRECT(ADDRESS(ROW(),COLUMN()))=TRUNC(INDIRECT(ADDRESS(ROW(),COLUMN())))</formula>
    </cfRule>
  </conditionalFormatting>
  <conditionalFormatting sqref="O38">
    <cfRule type="expression" dxfId="42" priority="16">
      <formula>INDIRECT(ADDRESS(ROW(),COLUMN()))=TRUNC(INDIRECT(ADDRESS(ROW(),COLUMN())))</formula>
    </cfRule>
  </conditionalFormatting>
  <conditionalFormatting sqref="O42">
    <cfRule type="expression" dxfId="41" priority="15">
      <formula>INDIRECT(ADDRESS(ROW(),COLUMN()))=TRUNC(INDIRECT(ADDRESS(ROW(),COLUMN())))</formula>
    </cfRule>
  </conditionalFormatting>
  <conditionalFormatting sqref="P38">
    <cfRule type="expression" dxfId="40" priority="14">
      <formula>INDIRECT(ADDRESS(ROW(),COLUMN()))=TRUNC(INDIRECT(ADDRESS(ROW(),COLUMN())))</formula>
    </cfRule>
  </conditionalFormatting>
  <conditionalFormatting sqref="P42">
    <cfRule type="expression" dxfId="39" priority="13">
      <formula>INDIRECT(ADDRESS(ROW(),COLUMN()))=TRUNC(INDIRECT(ADDRESS(ROW(),COLUMN())))</formula>
    </cfRule>
  </conditionalFormatting>
  <conditionalFormatting sqref="Q38">
    <cfRule type="expression" dxfId="38" priority="12">
      <formula>INDIRECT(ADDRESS(ROW(),COLUMN()))=TRUNC(INDIRECT(ADDRESS(ROW(),COLUMN())))</formula>
    </cfRule>
  </conditionalFormatting>
  <conditionalFormatting sqref="Q42">
    <cfRule type="expression" dxfId="37" priority="11">
      <formula>INDIRECT(ADDRESS(ROW(),COLUMN()))=TRUNC(INDIRECT(ADDRESS(ROW(),COLUMN())))</formula>
    </cfRule>
  </conditionalFormatting>
  <conditionalFormatting sqref="R38">
    <cfRule type="expression" dxfId="36" priority="10">
      <formula>INDIRECT(ADDRESS(ROW(),COLUMN()))=TRUNC(INDIRECT(ADDRESS(ROW(),COLUMN())))</formula>
    </cfRule>
  </conditionalFormatting>
  <conditionalFormatting sqref="R42">
    <cfRule type="expression" dxfId="35" priority="9">
      <formula>INDIRECT(ADDRESS(ROW(),COLUMN()))=TRUNC(INDIRECT(ADDRESS(ROW(),COLUMN())))</formula>
    </cfRule>
  </conditionalFormatting>
  <conditionalFormatting sqref="W38">
    <cfRule type="expression" dxfId="34" priority="8">
      <formula>INDIRECT(ADDRESS(ROW(),COLUMN()))=TRUNC(INDIRECT(ADDRESS(ROW(),COLUMN())))</formula>
    </cfRule>
  </conditionalFormatting>
  <conditionalFormatting sqref="W42">
    <cfRule type="expression" dxfId="33" priority="7">
      <formula>INDIRECT(ADDRESS(ROW(),COLUMN()))=TRUNC(INDIRECT(ADDRESS(ROW(),COLUMN())))</formula>
    </cfRule>
  </conditionalFormatting>
  <conditionalFormatting sqref="X38">
    <cfRule type="expression" dxfId="32" priority="6">
      <formula>INDIRECT(ADDRESS(ROW(),COLUMN()))=TRUNC(INDIRECT(ADDRESS(ROW(),COLUMN())))</formula>
    </cfRule>
  </conditionalFormatting>
  <conditionalFormatting sqref="X42">
    <cfRule type="expression" dxfId="31" priority="5">
      <formula>INDIRECT(ADDRESS(ROW(),COLUMN()))=TRUNC(INDIRECT(ADDRESS(ROW(),COLUMN())))</formula>
    </cfRule>
  </conditionalFormatting>
  <conditionalFormatting sqref="Y38">
    <cfRule type="expression" dxfId="30" priority="4">
      <formula>INDIRECT(ADDRESS(ROW(),COLUMN()))=TRUNC(INDIRECT(ADDRESS(ROW(),COLUMN())))</formula>
    </cfRule>
  </conditionalFormatting>
  <conditionalFormatting sqref="Y42">
    <cfRule type="expression" dxfId="29" priority="3">
      <formula>INDIRECT(ADDRESS(ROW(),COLUMN()))=TRUNC(INDIRECT(ADDRESS(ROW(),COLUMN())))</formula>
    </cfRule>
  </conditionalFormatting>
  <conditionalFormatting sqref="Z38">
    <cfRule type="expression" dxfId="28" priority="2">
      <formula>INDIRECT(ADDRESS(ROW(),COLUMN()))=TRUNC(INDIRECT(ADDRESS(ROW(),COLUMN())))</formula>
    </cfRule>
  </conditionalFormatting>
  <conditionalFormatting sqref="Z42">
    <cfRule type="expression" dxfId="27" priority="1">
      <formula>INDIRECT(ADDRESS(ROW(),COLUMN()))=TRUNC(INDIRECT(ADDRESS(ROW(),COLUMN())))</formula>
    </cfRule>
  </conditionalFormatting>
  <printOptions horizontalCentered="1"/>
  <pageMargins left="0.39370078740157477" right="0.39370078740157477" top="0.78740157480314954" bottom="0.55118110236220463" header="0.51181102362204722" footer="0.74803149606299213"/>
  <pageSetup paperSize="9" fitToWidth="1" fitToHeight="1" orientation="landscape" usePrinterDefaults="1" horizontalDpi="6553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P43"/>
  <sheetViews>
    <sheetView view="pageBreakPreview" zoomScaleSheetLayoutView="100" workbookViewId="0">
      <selection activeCell="AE1" sqref="AE1"/>
    </sheetView>
  </sheetViews>
  <sheetFormatPr defaultRowHeight="9.6"/>
  <cols>
    <col min="1" max="2" width="3.375" style="138" customWidth="1"/>
    <col min="3" max="3" width="5.625" style="138" customWidth="1"/>
    <col min="4" max="4" width="3.5" style="138" customWidth="1"/>
    <col min="5" max="6" width="5.625" style="138" customWidth="1"/>
    <col min="7" max="7" width="3.5" style="138" customWidth="1"/>
    <col min="8" max="8" width="5.625" style="138" customWidth="1"/>
    <col min="9" max="9" width="4.125" style="138" customWidth="1"/>
    <col min="10" max="10" width="5.625" style="138" customWidth="1"/>
    <col min="11" max="11" width="4.125" style="138" customWidth="1"/>
    <col min="12" max="12" width="5.625" style="138" customWidth="1"/>
    <col min="13" max="13" width="4.125" style="138" customWidth="1"/>
    <col min="14" max="14" width="5.125" style="138" customWidth="1"/>
    <col min="15" max="16" width="4.625" style="138" customWidth="1"/>
    <col min="17" max="17" width="5.625" style="138" customWidth="1"/>
    <col min="18" max="18" width="3.5" style="138" customWidth="1"/>
    <col min="19" max="20" width="5.625" style="138" customWidth="1"/>
    <col min="21" max="21" width="3.5" style="138" customWidth="1"/>
    <col min="22" max="22" width="5.625" style="138" customWidth="1"/>
    <col min="23" max="23" width="4.125" style="138" customWidth="1"/>
    <col min="24" max="24" width="5.625" style="138" customWidth="1"/>
    <col min="25" max="25" width="4.125" style="138" customWidth="1"/>
    <col min="26" max="26" width="5.625" style="138" customWidth="1"/>
    <col min="27" max="27" width="4.125" style="138" customWidth="1"/>
    <col min="28" max="28" width="5.125" style="138" customWidth="1"/>
    <col min="29" max="59" width="4.625" style="138" customWidth="1"/>
    <col min="60" max="16384" width="9" style="138" customWidth="1"/>
  </cols>
  <sheetData>
    <row r="1" spans="1:68" s="139" customFormat="1" ht="23.25" customHeight="1">
      <c r="A1" s="143" t="str">
        <f>"汚泥処理月報3-"&amp;AK1&amp;"　"&amp;AG1&amp;"年"&amp;AI1&amp;"月分"</f>
        <v>汚泥処理月報3-1　2019年2月分</v>
      </c>
      <c r="C1" s="167"/>
      <c r="E1" s="167"/>
      <c r="F1" s="167"/>
      <c r="H1" s="167"/>
      <c r="J1" s="167"/>
      <c r="L1" s="167"/>
      <c r="N1" s="167"/>
      <c r="O1" s="167"/>
      <c r="P1" s="167"/>
      <c r="Q1" s="167"/>
      <c r="S1" s="167"/>
      <c r="T1" s="167"/>
      <c r="V1" s="167"/>
      <c r="X1" s="167"/>
      <c r="Z1" s="167"/>
      <c r="AB1" s="167"/>
      <c r="AC1" s="167"/>
      <c r="AD1" s="234"/>
      <c r="AF1" s="96" t="s">
        <v>132</v>
      </c>
      <c r="AG1" s="100">
        <v>2019</v>
      </c>
      <c r="AH1" s="102" t="s">
        <v>247</v>
      </c>
      <c r="AI1" s="107">
        <v>2</v>
      </c>
      <c r="AJ1" s="219" t="s">
        <v>248</v>
      </c>
      <c r="AK1" s="219">
        <v>1</v>
      </c>
    </row>
    <row r="2" spans="1:68" s="139" customFormat="1" ht="12" customHeight="1">
      <c r="A2" s="181" t="s">
        <v>28</v>
      </c>
      <c r="B2" s="181" t="s">
        <v>31</v>
      </c>
      <c r="C2" s="152" t="str">
        <f>IF(AF2="","",AF2)</f>
        <v/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52" t="str">
        <f>IF(AT2="","",AT2)</f>
        <v/>
      </c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57"/>
      <c r="AF2" s="152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52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57"/>
    </row>
    <row r="3" spans="1:68" s="140" customFormat="1" ht="48" customHeight="1">
      <c r="A3" s="182"/>
      <c r="B3" s="182"/>
      <c r="C3" s="144" t="s">
        <v>199</v>
      </c>
      <c r="D3" s="144" t="s">
        <v>94</v>
      </c>
      <c r="E3" s="144" t="s">
        <v>200</v>
      </c>
      <c r="F3" s="144" t="s">
        <v>331</v>
      </c>
      <c r="G3" s="144" t="s">
        <v>56</v>
      </c>
      <c r="H3" s="144" t="s">
        <v>242</v>
      </c>
      <c r="I3" s="144" t="s">
        <v>328</v>
      </c>
      <c r="J3" s="144" t="s">
        <v>329</v>
      </c>
      <c r="K3" s="144" t="s">
        <v>299</v>
      </c>
      <c r="L3" s="144" t="s">
        <v>330</v>
      </c>
      <c r="M3" s="144" t="s">
        <v>83</v>
      </c>
      <c r="N3" s="144" t="s">
        <v>2</v>
      </c>
      <c r="O3" s="144" t="s">
        <v>153</v>
      </c>
      <c r="P3" s="144" t="s">
        <v>104</v>
      </c>
      <c r="Q3" s="144" t="s">
        <v>199</v>
      </c>
      <c r="R3" s="144" t="s">
        <v>94</v>
      </c>
      <c r="S3" s="144" t="s">
        <v>200</v>
      </c>
      <c r="T3" s="144" t="s">
        <v>331</v>
      </c>
      <c r="U3" s="144" t="s">
        <v>56</v>
      </c>
      <c r="V3" s="144" t="s">
        <v>242</v>
      </c>
      <c r="W3" s="144" t="s">
        <v>328</v>
      </c>
      <c r="X3" s="144" t="s">
        <v>329</v>
      </c>
      <c r="Y3" s="144" t="s">
        <v>299</v>
      </c>
      <c r="Z3" s="144" t="s">
        <v>330</v>
      </c>
      <c r="AA3" s="144" t="s">
        <v>83</v>
      </c>
      <c r="AB3" s="144" t="s">
        <v>2</v>
      </c>
      <c r="AC3" s="144" t="s">
        <v>153</v>
      </c>
      <c r="AD3" s="144" t="s">
        <v>104</v>
      </c>
      <c r="AE3" s="140"/>
      <c r="AF3" s="144" t="s">
        <v>199</v>
      </c>
      <c r="AG3" s="144" t="s">
        <v>94</v>
      </c>
      <c r="AH3" s="144" t="s">
        <v>200</v>
      </c>
      <c r="AI3" s="144" t="s">
        <v>331</v>
      </c>
      <c r="AJ3" s="144" t="s">
        <v>56</v>
      </c>
      <c r="AK3" s="144" t="s">
        <v>242</v>
      </c>
      <c r="AL3" s="144" t="s">
        <v>328</v>
      </c>
      <c r="AM3" s="144" t="s">
        <v>329</v>
      </c>
      <c r="AN3" s="144" t="s">
        <v>299</v>
      </c>
      <c r="AO3" s="144" t="s">
        <v>330</v>
      </c>
      <c r="AP3" s="144" t="s">
        <v>83</v>
      </c>
      <c r="AQ3" s="144" t="s">
        <v>2</v>
      </c>
      <c r="AR3" s="144" t="s">
        <v>201</v>
      </c>
      <c r="AS3" s="144" t="s">
        <v>206</v>
      </c>
      <c r="AT3" s="144" t="s">
        <v>199</v>
      </c>
      <c r="AU3" s="144" t="s">
        <v>94</v>
      </c>
      <c r="AV3" s="144" t="s">
        <v>200</v>
      </c>
      <c r="AW3" s="144" t="s">
        <v>331</v>
      </c>
      <c r="AX3" s="144" t="s">
        <v>56</v>
      </c>
      <c r="AY3" s="144" t="s">
        <v>242</v>
      </c>
      <c r="AZ3" s="144" t="s">
        <v>328</v>
      </c>
      <c r="BA3" s="144" t="s">
        <v>329</v>
      </c>
      <c r="BB3" s="144" t="s">
        <v>299</v>
      </c>
      <c r="BC3" s="144" t="s">
        <v>330</v>
      </c>
      <c r="BD3" s="144" t="s">
        <v>83</v>
      </c>
      <c r="BE3" s="144" t="s">
        <v>2</v>
      </c>
      <c r="BF3" s="144" t="s">
        <v>201</v>
      </c>
      <c r="BG3" s="144" t="s">
        <v>206</v>
      </c>
      <c r="BH3" s="140"/>
      <c r="BI3" s="140"/>
      <c r="BJ3" s="140"/>
      <c r="BK3" s="140"/>
      <c r="BL3" s="140"/>
      <c r="BM3" s="140"/>
      <c r="BN3" s="140"/>
      <c r="BO3" s="140"/>
      <c r="BP3" s="140"/>
    </row>
    <row r="4" spans="1:68" ht="12" customHeight="1">
      <c r="A4" s="146"/>
      <c r="B4" s="146"/>
      <c r="C4" s="194" t="s">
        <v>67</v>
      </c>
      <c r="D4" s="194" t="s">
        <v>70</v>
      </c>
      <c r="E4" s="194" t="s">
        <v>158</v>
      </c>
      <c r="F4" s="194" t="s">
        <v>74</v>
      </c>
      <c r="G4" s="194" t="s">
        <v>70</v>
      </c>
      <c r="H4" s="194" t="s">
        <v>158</v>
      </c>
      <c r="I4" s="194" t="s">
        <v>70</v>
      </c>
      <c r="J4" s="194" t="s">
        <v>158</v>
      </c>
      <c r="K4" s="194" t="s">
        <v>70</v>
      </c>
      <c r="L4" s="194" t="s">
        <v>158</v>
      </c>
      <c r="M4" s="194" t="s">
        <v>70</v>
      </c>
      <c r="N4" s="194" t="s">
        <v>6</v>
      </c>
      <c r="O4" s="194" t="s">
        <v>203</v>
      </c>
      <c r="P4" s="194" t="s">
        <v>208</v>
      </c>
      <c r="Q4" s="194" t="s">
        <v>67</v>
      </c>
      <c r="R4" s="194" t="s">
        <v>70</v>
      </c>
      <c r="S4" s="194" t="s">
        <v>158</v>
      </c>
      <c r="T4" s="194" t="s">
        <v>74</v>
      </c>
      <c r="U4" s="194" t="s">
        <v>70</v>
      </c>
      <c r="V4" s="194" t="s">
        <v>158</v>
      </c>
      <c r="W4" s="194" t="s">
        <v>70</v>
      </c>
      <c r="X4" s="194" t="s">
        <v>158</v>
      </c>
      <c r="Y4" s="194" t="s">
        <v>70</v>
      </c>
      <c r="Z4" s="194" t="s">
        <v>158</v>
      </c>
      <c r="AA4" s="194" t="s">
        <v>70</v>
      </c>
      <c r="AB4" s="194" t="s">
        <v>6</v>
      </c>
      <c r="AC4" s="194" t="s">
        <v>203</v>
      </c>
      <c r="AD4" s="194" t="s">
        <v>208</v>
      </c>
      <c r="AF4" s="194" t="s">
        <v>67</v>
      </c>
      <c r="AG4" s="194" t="s">
        <v>70</v>
      </c>
      <c r="AH4" s="194" t="s">
        <v>158</v>
      </c>
      <c r="AI4" s="194" t="s">
        <v>67</v>
      </c>
      <c r="AJ4" s="194" t="s">
        <v>70</v>
      </c>
      <c r="AK4" s="194" t="s">
        <v>158</v>
      </c>
      <c r="AL4" s="194" t="s">
        <v>70</v>
      </c>
      <c r="AM4" s="194" t="s">
        <v>158</v>
      </c>
      <c r="AN4" s="194" t="s">
        <v>70</v>
      </c>
      <c r="AO4" s="194" t="s">
        <v>158</v>
      </c>
      <c r="AP4" s="194" t="s">
        <v>70</v>
      </c>
      <c r="AQ4" s="194" t="s">
        <v>6</v>
      </c>
      <c r="AR4" s="194" t="s">
        <v>203</v>
      </c>
      <c r="AS4" s="194" t="s">
        <v>208</v>
      </c>
      <c r="AT4" s="194" t="s">
        <v>67</v>
      </c>
      <c r="AU4" s="194" t="s">
        <v>70</v>
      </c>
      <c r="AV4" s="194" t="s">
        <v>158</v>
      </c>
      <c r="AW4" s="194" t="s">
        <v>67</v>
      </c>
      <c r="AX4" s="194" t="s">
        <v>70</v>
      </c>
      <c r="AY4" s="194" t="s">
        <v>158</v>
      </c>
      <c r="AZ4" s="194" t="s">
        <v>70</v>
      </c>
      <c r="BA4" s="194" t="s">
        <v>158</v>
      </c>
      <c r="BB4" s="194" t="s">
        <v>70</v>
      </c>
      <c r="BC4" s="194" t="s">
        <v>158</v>
      </c>
      <c r="BD4" s="194" t="s">
        <v>70</v>
      </c>
      <c r="BE4" s="194" t="s">
        <v>6</v>
      </c>
      <c r="BF4" s="194" t="s">
        <v>203</v>
      </c>
      <c r="BG4" s="194" t="s">
        <v>208</v>
      </c>
    </row>
    <row r="5" spans="1:68" ht="11.25" customHeight="1">
      <c r="A5" s="147" t="s">
        <v>175</v>
      </c>
      <c r="B5" s="147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140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209"/>
      <c r="BI5" s="209"/>
      <c r="BJ5" s="209"/>
      <c r="BK5" s="209"/>
      <c r="BL5" s="209"/>
      <c r="BM5" s="209"/>
      <c r="BN5" s="209"/>
      <c r="BO5" s="209"/>
      <c r="BP5" s="141"/>
    </row>
    <row r="6" spans="1:68" ht="11.25" customHeight="1">
      <c r="A6" s="147" t="s">
        <v>245</v>
      </c>
      <c r="B6" s="147"/>
      <c r="C6" s="187">
        <v>1</v>
      </c>
      <c r="D6" s="187">
        <v>1</v>
      </c>
      <c r="E6" s="187">
        <v>0</v>
      </c>
      <c r="F6" s="187">
        <v>1</v>
      </c>
      <c r="G6" s="187">
        <v>2</v>
      </c>
      <c r="H6" s="187">
        <v>1</v>
      </c>
      <c r="I6" s="187">
        <v>2</v>
      </c>
      <c r="J6" s="187">
        <v>1</v>
      </c>
      <c r="K6" s="187">
        <v>2</v>
      </c>
      <c r="L6" s="187">
        <v>1</v>
      </c>
      <c r="M6" s="187">
        <v>2</v>
      </c>
      <c r="N6" s="187">
        <v>1</v>
      </c>
      <c r="O6" s="187">
        <v>1</v>
      </c>
      <c r="P6" s="187">
        <v>0</v>
      </c>
      <c r="Q6" s="187">
        <v>1</v>
      </c>
      <c r="R6" s="187">
        <v>1</v>
      </c>
      <c r="S6" s="187">
        <v>0</v>
      </c>
      <c r="T6" s="187">
        <v>1</v>
      </c>
      <c r="U6" s="187">
        <v>2</v>
      </c>
      <c r="V6" s="187">
        <v>1</v>
      </c>
      <c r="W6" s="187">
        <v>2</v>
      </c>
      <c r="X6" s="187">
        <v>1</v>
      </c>
      <c r="Y6" s="187">
        <v>2</v>
      </c>
      <c r="Z6" s="187">
        <v>1</v>
      </c>
      <c r="AA6" s="187">
        <v>2</v>
      </c>
      <c r="AB6" s="187">
        <v>1</v>
      </c>
      <c r="AC6" s="187">
        <v>1</v>
      </c>
      <c r="AD6" s="187">
        <v>0</v>
      </c>
      <c r="AE6" s="231"/>
      <c r="AF6" s="241"/>
      <c r="AG6" s="241"/>
      <c r="AH6" s="241"/>
      <c r="AI6" s="149"/>
      <c r="AJ6" s="149"/>
      <c r="AK6" s="149"/>
      <c r="AL6" s="149"/>
      <c r="AM6" s="242"/>
      <c r="AN6" s="242"/>
      <c r="AO6" s="242"/>
      <c r="AP6" s="242"/>
      <c r="AQ6" s="149"/>
      <c r="AR6" s="149"/>
      <c r="AS6" s="149"/>
      <c r="AT6" s="149"/>
      <c r="AU6" s="149"/>
      <c r="AV6" s="242"/>
      <c r="AW6" s="242"/>
      <c r="AX6" s="242"/>
      <c r="AY6" s="242"/>
      <c r="AZ6" s="242"/>
      <c r="BA6" s="242"/>
      <c r="BB6" s="242"/>
      <c r="BC6" s="242"/>
      <c r="BD6" s="242"/>
      <c r="BE6" s="242"/>
      <c r="BF6" s="242"/>
      <c r="BG6" s="242"/>
      <c r="BH6" s="141"/>
      <c r="BI6" s="141"/>
      <c r="BJ6" s="141"/>
      <c r="BK6" s="141"/>
      <c r="BL6" s="141"/>
      <c r="BM6" s="141"/>
      <c r="BN6" s="141"/>
      <c r="BO6" s="141"/>
      <c r="BP6" s="141"/>
    </row>
    <row r="7" spans="1:68" ht="11.25" customHeight="1">
      <c r="A7" s="96">
        <v>1</v>
      </c>
      <c r="B7" s="155">
        <f>DATEVALUE(AG1&amp;"/"&amp;AI1&amp;"/1")</f>
        <v>43497</v>
      </c>
      <c r="C7" s="163" t="str">
        <f t="shared" ref="C7:AD37" si="0">IF(AF7="","",TEXT(ROUND(AF7,(IF(C$5="",100,C$5)-1)-INT(LOG(ABS(AF7)+(AF7=0)))),"#,##0"&amp;IF(INT(LOG(ABS(ROUND(AF7,(IF(C$5="",100,C$5)-1)-INT(LOG(ABS(AF7)+(AF7=0)))))+(ROUND(AF7,(IF(C$5="",100,C$5)-1)-INT(LOG(ABS(AF7)+(AF7=0))))=0)))+1&gt;=IF(C$5="",100,C$5),"",IF(C$6&gt;0,".","")&amp;REPT("0",IF(IF(C$5="",100,C$5)-INT(LOG(ABS(ROUND(AF7,(IF(C$5="",100,C$5)-1)-INT(LOG(ABS(AF7)+(AF7=0)))))+(ROUND(AF7,(IF(C$5="",100,C$5)-1)-INT(LOG(ABS(AF7)+(AF7=0))))=0)))-1&gt;C$6,C$6,IF(C$5="",100,C$5)-INT(LOG(ABS(ROUND(AF7,(IF(C$5="",100,C$5)-1)-INT(LOG(ABS(AF7)+(AF7=0)))))+(ROUND(AF7,(IF(C$5="",100,C$5)-1)-INT(LOG(ABS(AF7)+(AF7=0))))=0)))-1)))))</f>
        <v/>
      </c>
      <c r="D7" s="163" t="str">
        <f t="shared" si="0"/>
        <v/>
      </c>
      <c r="E7" s="163" t="str">
        <f t="shared" si="0"/>
        <v/>
      </c>
      <c r="F7" s="163" t="str">
        <f t="shared" si="0"/>
        <v/>
      </c>
      <c r="G7" s="163" t="str">
        <f t="shared" si="0"/>
        <v/>
      </c>
      <c r="H7" s="163" t="str">
        <f t="shared" si="0"/>
        <v/>
      </c>
      <c r="I7" s="163" t="str">
        <f t="shared" si="0"/>
        <v/>
      </c>
      <c r="J7" s="163" t="str">
        <f t="shared" si="0"/>
        <v/>
      </c>
      <c r="K7" s="163" t="str">
        <f t="shared" si="0"/>
        <v/>
      </c>
      <c r="L7" s="163" t="str">
        <f t="shared" si="0"/>
        <v/>
      </c>
      <c r="M7" s="163" t="str">
        <f t="shared" si="0"/>
        <v/>
      </c>
      <c r="N7" s="163" t="str">
        <f t="shared" si="0"/>
        <v/>
      </c>
      <c r="O7" s="163" t="str">
        <f t="shared" si="0"/>
        <v/>
      </c>
      <c r="P7" s="163" t="str">
        <f t="shared" si="0"/>
        <v/>
      </c>
      <c r="Q7" s="163" t="str">
        <f t="shared" si="0"/>
        <v/>
      </c>
      <c r="R7" s="163" t="str">
        <f t="shared" si="0"/>
        <v/>
      </c>
      <c r="S7" s="163" t="str">
        <f t="shared" si="0"/>
        <v/>
      </c>
      <c r="T7" s="163" t="str">
        <f t="shared" si="0"/>
        <v/>
      </c>
      <c r="U7" s="163" t="str">
        <f t="shared" si="0"/>
        <v/>
      </c>
      <c r="V7" s="163" t="str">
        <f t="shared" si="0"/>
        <v/>
      </c>
      <c r="W7" s="163" t="str">
        <f t="shared" si="0"/>
        <v/>
      </c>
      <c r="X7" s="163" t="str">
        <f t="shared" si="0"/>
        <v/>
      </c>
      <c r="Y7" s="163" t="str">
        <f t="shared" si="0"/>
        <v/>
      </c>
      <c r="Z7" s="163" t="str">
        <f t="shared" si="0"/>
        <v/>
      </c>
      <c r="AA7" s="163" t="str">
        <f t="shared" si="0"/>
        <v/>
      </c>
      <c r="AB7" s="163" t="str">
        <f t="shared" si="0"/>
        <v/>
      </c>
      <c r="AC7" s="163" t="str">
        <f t="shared" si="0"/>
        <v/>
      </c>
      <c r="AD7" s="163" t="str">
        <f t="shared" si="0"/>
        <v/>
      </c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</row>
    <row r="8" spans="1:68" ht="11.25" customHeight="1">
      <c r="A8" s="96">
        <v>2</v>
      </c>
      <c r="B8" s="155">
        <f t="shared" ref="B8:B37" si="1">B7+1</f>
        <v>43498</v>
      </c>
      <c r="C8" s="163" t="str">
        <f t="shared" si="0"/>
        <v/>
      </c>
      <c r="D8" s="163" t="str">
        <f t="shared" si="0"/>
        <v/>
      </c>
      <c r="E8" s="163" t="str">
        <f t="shared" si="0"/>
        <v/>
      </c>
      <c r="F8" s="163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63" t="str">
        <f t="shared" si="0"/>
        <v/>
      </c>
      <c r="L8" s="163" t="str">
        <f t="shared" si="0"/>
        <v/>
      </c>
      <c r="M8" s="163" t="str">
        <f t="shared" si="0"/>
        <v/>
      </c>
      <c r="N8" s="163" t="str">
        <f t="shared" si="0"/>
        <v/>
      </c>
      <c r="O8" s="163" t="str">
        <f t="shared" si="0"/>
        <v/>
      </c>
      <c r="P8" s="163" t="str">
        <f t="shared" si="0"/>
        <v/>
      </c>
      <c r="Q8" s="163" t="str">
        <f t="shared" si="0"/>
        <v/>
      </c>
      <c r="R8" s="163" t="str">
        <f t="shared" si="0"/>
        <v/>
      </c>
      <c r="S8" s="163" t="str">
        <f t="shared" si="0"/>
        <v/>
      </c>
      <c r="T8" s="163" t="str">
        <f t="shared" si="0"/>
        <v/>
      </c>
      <c r="U8" s="163" t="str">
        <f t="shared" si="0"/>
        <v/>
      </c>
      <c r="V8" s="163" t="str">
        <f t="shared" si="0"/>
        <v/>
      </c>
      <c r="W8" s="163" t="str">
        <f t="shared" si="0"/>
        <v/>
      </c>
      <c r="X8" s="163" t="str">
        <f t="shared" si="0"/>
        <v/>
      </c>
      <c r="Y8" s="163" t="str">
        <f t="shared" si="0"/>
        <v/>
      </c>
      <c r="Z8" s="163" t="str">
        <f t="shared" si="0"/>
        <v/>
      </c>
      <c r="AA8" s="163" t="str">
        <f t="shared" si="0"/>
        <v/>
      </c>
      <c r="AB8" s="163" t="str">
        <f t="shared" si="0"/>
        <v/>
      </c>
      <c r="AC8" s="163" t="str">
        <f t="shared" si="0"/>
        <v/>
      </c>
      <c r="AD8" s="163" t="str">
        <f t="shared" si="0"/>
        <v/>
      </c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</row>
    <row r="9" spans="1:68" ht="11.25" customHeight="1">
      <c r="A9" s="96">
        <v>3</v>
      </c>
      <c r="B9" s="155">
        <f t="shared" si="1"/>
        <v>43499</v>
      </c>
      <c r="C9" s="163" t="str">
        <f t="shared" si="0"/>
        <v/>
      </c>
      <c r="D9" s="163" t="str">
        <f t="shared" si="0"/>
        <v/>
      </c>
      <c r="E9" s="163" t="str">
        <f t="shared" si="0"/>
        <v/>
      </c>
      <c r="F9" s="163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63" t="str">
        <f t="shared" si="0"/>
        <v/>
      </c>
      <c r="L9" s="163" t="str">
        <f t="shared" si="0"/>
        <v/>
      </c>
      <c r="M9" s="163" t="str">
        <f t="shared" si="0"/>
        <v/>
      </c>
      <c r="N9" s="163" t="str">
        <f t="shared" si="0"/>
        <v/>
      </c>
      <c r="O9" s="163" t="str">
        <f t="shared" si="0"/>
        <v/>
      </c>
      <c r="P9" s="163" t="str">
        <f t="shared" si="0"/>
        <v/>
      </c>
      <c r="Q9" s="163" t="str">
        <f t="shared" si="0"/>
        <v/>
      </c>
      <c r="R9" s="163" t="str">
        <f t="shared" si="0"/>
        <v/>
      </c>
      <c r="S9" s="163" t="str">
        <f t="shared" si="0"/>
        <v/>
      </c>
      <c r="T9" s="163" t="str">
        <f t="shared" si="0"/>
        <v/>
      </c>
      <c r="U9" s="163" t="str">
        <f t="shared" si="0"/>
        <v/>
      </c>
      <c r="V9" s="163" t="str">
        <f t="shared" si="0"/>
        <v/>
      </c>
      <c r="W9" s="163" t="str">
        <f t="shared" si="0"/>
        <v/>
      </c>
      <c r="X9" s="163" t="str">
        <f t="shared" si="0"/>
        <v/>
      </c>
      <c r="Y9" s="163" t="str">
        <f t="shared" si="0"/>
        <v/>
      </c>
      <c r="Z9" s="163" t="str">
        <f t="shared" si="0"/>
        <v/>
      </c>
      <c r="AA9" s="163" t="str">
        <f t="shared" si="0"/>
        <v/>
      </c>
      <c r="AB9" s="163" t="str">
        <f t="shared" si="0"/>
        <v/>
      </c>
      <c r="AC9" s="163" t="str">
        <f t="shared" si="0"/>
        <v/>
      </c>
      <c r="AD9" s="163" t="str">
        <f t="shared" si="0"/>
        <v/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</row>
    <row r="10" spans="1:68" ht="11.25" customHeight="1">
      <c r="A10" s="96">
        <v>4</v>
      </c>
      <c r="B10" s="155">
        <f t="shared" si="1"/>
        <v>43500</v>
      </c>
      <c r="C10" s="163" t="str">
        <f t="shared" si="0"/>
        <v/>
      </c>
      <c r="D10" s="163" t="str">
        <f t="shared" si="0"/>
        <v/>
      </c>
      <c r="E10" s="163" t="str">
        <f t="shared" si="0"/>
        <v/>
      </c>
      <c r="F10" s="163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63" t="str">
        <f t="shared" si="0"/>
        <v/>
      </c>
      <c r="L10" s="163" t="str">
        <f t="shared" si="0"/>
        <v/>
      </c>
      <c r="M10" s="163" t="str">
        <f t="shared" si="0"/>
        <v/>
      </c>
      <c r="N10" s="163" t="str">
        <f t="shared" si="0"/>
        <v/>
      </c>
      <c r="O10" s="163" t="str">
        <f t="shared" si="0"/>
        <v/>
      </c>
      <c r="P10" s="163" t="str">
        <f t="shared" si="0"/>
        <v/>
      </c>
      <c r="Q10" s="163" t="str">
        <f t="shared" si="0"/>
        <v/>
      </c>
      <c r="R10" s="163" t="str">
        <f t="shared" si="0"/>
        <v/>
      </c>
      <c r="S10" s="163" t="str">
        <f t="shared" si="0"/>
        <v/>
      </c>
      <c r="T10" s="163" t="str">
        <f t="shared" si="0"/>
        <v/>
      </c>
      <c r="U10" s="163" t="str">
        <f t="shared" si="0"/>
        <v/>
      </c>
      <c r="V10" s="163" t="str">
        <f t="shared" si="0"/>
        <v/>
      </c>
      <c r="W10" s="163" t="str">
        <f t="shared" si="0"/>
        <v/>
      </c>
      <c r="X10" s="163" t="str">
        <f t="shared" si="0"/>
        <v/>
      </c>
      <c r="Y10" s="163" t="str">
        <f t="shared" si="0"/>
        <v/>
      </c>
      <c r="Z10" s="163" t="str">
        <f t="shared" si="0"/>
        <v/>
      </c>
      <c r="AA10" s="163" t="str">
        <f t="shared" si="0"/>
        <v/>
      </c>
      <c r="AB10" s="163" t="str">
        <f t="shared" si="0"/>
        <v/>
      </c>
      <c r="AC10" s="163" t="str">
        <f t="shared" si="0"/>
        <v/>
      </c>
      <c r="AD10" s="163" t="str">
        <f t="shared" si="0"/>
        <v/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</row>
    <row r="11" spans="1:68" ht="11.25" customHeight="1">
      <c r="A11" s="96">
        <v>5</v>
      </c>
      <c r="B11" s="155">
        <f t="shared" si="1"/>
        <v>43501</v>
      </c>
      <c r="C11" s="163" t="str">
        <f t="shared" si="0"/>
        <v/>
      </c>
      <c r="D11" s="163" t="str">
        <f t="shared" si="0"/>
        <v/>
      </c>
      <c r="E11" s="163" t="str">
        <f t="shared" si="0"/>
        <v/>
      </c>
      <c r="F11" s="163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63" t="str">
        <f t="shared" si="0"/>
        <v/>
      </c>
      <c r="L11" s="163" t="str">
        <f t="shared" si="0"/>
        <v/>
      </c>
      <c r="M11" s="163" t="str">
        <f t="shared" si="0"/>
        <v/>
      </c>
      <c r="N11" s="163" t="str">
        <f t="shared" si="0"/>
        <v/>
      </c>
      <c r="O11" s="163" t="str">
        <f t="shared" si="0"/>
        <v/>
      </c>
      <c r="P11" s="163" t="str">
        <f t="shared" si="0"/>
        <v/>
      </c>
      <c r="Q11" s="163" t="str">
        <f t="shared" si="0"/>
        <v/>
      </c>
      <c r="R11" s="163" t="str">
        <f t="shared" si="0"/>
        <v/>
      </c>
      <c r="S11" s="163" t="str">
        <f t="shared" si="0"/>
        <v/>
      </c>
      <c r="T11" s="163" t="str">
        <f t="shared" si="0"/>
        <v/>
      </c>
      <c r="U11" s="163" t="str">
        <f t="shared" si="0"/>
        <v/>
      </c>
      <c r="V11" s="163" t="str">
        <f t="shared" si="0"/>
        <v/>
      </c>
      <c r="W11" s="163" t="str">
        <f t="shared" si="0"/>
        <v/>
      </c>
      <c r="X11" s="163" t="str">
        <f t="shared" si="0"/>
        <v/>
      </c>
      <c r="Y11" s="163" t="str">
        <f t="shared" si="0"/>
        <v/>
      </c>
      <c r="Z11" s="163" t="str">
        <f t="shared" si="0"/>
        <v/>
      </c>
      <c r="AA11" s="163" t="str">
        <f t="shared" si="0"/>
        <v/>
      </c>
      <c r="AB11" s="163" t="str">
        <f t="shared" si="0"/>
        <v/>
      </c>
      <c r="AC11" s="163" t="str">
        <f t="shared" si="0"/>
        <v/>
      </c>
      <c r="AD11" s="163" t="str">
        <f t="shared" si="0"/>
        <v/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</row>
    <row r="12" spans="1:68" ht="11.25" customHeight="1">
      <c r="A12" s="96">
        <v>6</v>
      </c>
      <c r="B12" s="155">
        <f t="shared" si="1"/>
        <v>43502</v>
      </c>
      <c r="C12" s="163" t="str">
        <f t="shared" si="0"/>
        <v/>
      </c>
      <c r="D12" s="163" t="str">
        <f t="shared" si="0"/>
        <v/>
      </c>
      <c r="E12" s="163" t="str">
        <f t="shared" si="0"/>
        <v/>
      </c>
      <c r="F12" s="163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63" t="str">
        <f t="shared" si="0"/>
        <v/>
      </c>
      <c r="L12" s="163" t="str">
        <f t="shared" si="0"/>
        <v/>
      </c>
      <c r="M12" s="163" t="str">
        <f t="shared" si="0"/>
        <v/>
      </c>
      <c r="N12" s="163" t="str">
        <f t="shared" si="0"/>
        <v/>
      </c>
      <c r="O12" s="163" t="str">
        <f t="shared" si="0"/>
        <v/>
      </c>
      <c r="P12" s="163" t="str">
        <f t="shared" si="0"/>
        <v/>
      </c>
      <c r="Q12" s="163" t="str">
        <f t="shared" si="0"/>
        <v/>
      </c>
      <c r="R12" s="163" t="str">
        <f t="shared" si="0"/>
        <v/>
      </c>
      <c r="S12" s="163" t="str">
        <f t="shared" si="0"/>
        <v/>
      </c>
      <c r="T12" s="163" t="str">
        <f t="shared" si="0"/>
        <v/>
      </c>
      <c r="U12" s="163" t="str">
        <f t="shared" si="0"/>
        <v/>
      </c>
      <c r="V12" s="163" t="str">
        <f t="shared" si="0"/>
        <v/>
      </c>
      <c r="W12" s="163" t="str">
        <f t="shared" si="0"/>
        <v/>
      </c>
      <c r="X12" s="163" t="str">
        <f t="shared" si="0"/>
        <v/>
      </c>
      <c r="Y12" s="163" t="str">
        <f t="shared" si="0"/>
        <v/>
      </c>
      <c r="Z12" s="163" t="str">
        <f t="shared" si="0"/>
        <v/>
      </c>
      <c r="AA12" s="163" t="str">
        <f t="shared" si="0"/>
        <v/>
      </c>
      <c r="AB12" s="163" t="str">
        <f t="shared" si="0"/>
        <v/>
      </c>
      <c r="AC12" s="163" t="str">
        <f t="shared" si="0"/>
        <v/>
      </c>
      <c r="AD12" s="163" t="str">
        <f t="shared" si="0"/>
        <v/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</row>
    <row r="13" spans="1:68" ht="11.25" customHeight="1">
      <c r="A13" s="96">
        <v>7</v>
      </c>
      <c r="B13" s="155">
        <f t="shared" si="1"/>
        <v>43503</v>
      </c>
      <c r="C13" s="163" t="str">
        <f t="shared" si="0"/>
        <v/>
      </c>
      <c r="D13" s="163" t="str">
        <f t="shared" si="0"/>
        <v/>
      </c>
      <c r="E13" s="163" t="str">
        <f t="shared" si="0"/>
        <v/>
      </c>
      <c r="F13" s="163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63" t="str">
        <f t="shared" si="0"/>
        <v/>
      </c>
      <c r="L13" s="163" t="str">
        <f t="shared" si="0"/>
        <v/>
      </c>
      <c r="M13" s="163" t="str">
        <f t="shared" si="0"/>
        <v/>
      </c>
      <c r="N13" s="163" t="str">
        <f t="shared" si="0"/>
        <v/>
      </c>
      <c r="O13" s="163" t="str">
        <f t="shared" si="0"/>
        <v/>
      </c>
      <c r="P13" s="163" t="str">
        <f t="shared" si="0"/>
        <v/>
      </c>
      <c r="Q13" s="163" t="str">
        <f t="shared" si="0"/>
        <v/>
      </c>
      <c r="R13" s="163" t="str">
        <f t="shared" si="0"/>
        <v/>
      </c>
      <c r="S13" s="163" t="str">
        <f t="shared" si="0"/>
        <v/>
      </c>
      <c r="T13" s="163" t="str">
        <f t="shared" si="0"/>
        <v/>
      </c>
      <c r="U13" s="163" t="str">
        <f t="shared" si="0"/>
        <v/>
      </c>
      <c r="V13" s="163" t="str">
        <f t="shared" si="0"/>
        <v/>
      </c>
      <c r="W13" s="163" t="str">
        <f t="shared" si="0"/>
        <v/>
      </c>
      <c r="X13" s="163" t="str">
        <f t="shared" si="0"/>
        <v/>
      </c>
      <c r="Y13" s="163" t="str">
        <f t="shared" si="0"/>
        <v/>
      </c>
      <c r="Z13" s="163" t="str">
        <f t="shared" si="0"/>
        <v/>
      </c>
      <c r="AA13" s="163" t="str">
        <f t="shared" si="0"/>
        <v/>
      </c>
      <c r="AB13" s="163" t="str">
        <f t="shared" si="0"/>
        <v/>
      </c>
      <c r="AC13" s="163" t="str">
        <f t="shared" si="0"/>
        <v/>
      </c>
      <c r="AD13" s="163" t="str">
        <f t="shared" si="0"/>
        <v/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</row>
    <row r="14" spans="1:68" ht="11.25" customHeight="1">
      <c r="A14" s="96">
        <v>8</v>
      </c>
      <c r="B14" s="155">
        <f t="shared" si="1"/>
        <v>43504</v>
      </c>
      <c r="C14" s="163" t="str">
        <f t="shared" si="0"/>
        <v/>
      </c>
      <c r="D14" s="163" t="str">
        <f t="shared" si="0"/>
        <v/>
      </c>
      <c r="E14" s="163" t="str">
        <f t="shared" si="0"/>
        <v/>
      </c>
      <c r="F14" s="163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63" t="str">
        <f t="shared" si="0"/>
        <v/>
      </c>
      <c r="L14" s="163" t="str">
        <f t="shared" si="0"/>
        <v/>
      </c>
      <c r="M14" s="163" t="str">
        <f t="shared" si="0"/>
        <v/>
      </c>
      <c r="N14" s="163" t="str">
        <f t="shared" si="0"/>
        <v/>
      </c>
      <c r="O14" s="163" t="str">
        <f t="shared" si="0"/>
        <v/>
      </c>
      <c r="P14" s="163" t="str">
        <f t="shared" si="0"/>
        <v/>
      </c>
      <c r="Q14" s="163" t="str">
        <f t="shared" si="0"/>
        <v/>
      </c>
      <c r="R14" s="163" t="str">
        <f t="shared" si="0"/>
        <v/>
      </c>
      <c r="S14" s="163" t="str">
        <f t="shared" si="0"/>
        <v/>
      </c>
      <c r="T14" s="163" t="str">
        <f t="shared" si="0"/>
        <v/>
      </c>
      <c r="U14" s="163" t="str">
        <f t="shared" si="0"/>
        <v/>
      </c>
      <c r="V14" s="163" t="str">
        <f t="shared" si="0"/>
        <v/>
      </c>
      <c r="W14" s="163" t="str">
        <f t="shared" si="0"/>
        <v/>
      </c>
      <c r="X14" s="163" t="str">
        <f t="shared" si="0"/>
        <v/>
      </c>
      <c r="Y14" s="163" t="str">
        <f t="shared" si="0"/>
        <v/>
      </c>
      <c r="Z14" s="163" t="str">
        <f t="shared" si="0"/>
        <v/>
      </c>
      <c r="AA14" s="163" t="str">
        <f t="shared" si="0"/>
        <v/>
      </c>
      <c r="AB14" s="163" t="str">
        <f t="shared" si="0"/>
        <v/>
      </c>
      <c r="AC14" s="163" t="str">
        <f t="shared" si="0"/>
        <v/>
      </c>
      <c r="AD14" s="163" t="str">
        <f t="shared" si="0"/>
        <v/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</row>
    <row r="15" spans="1:68" ht="11.25" customHeight="1">
      <c r="A15" s="96">
        <v>9</v>
      </c>
      <c r="B15" s="155">
        <f t="shared" si="1"/>
        <v>43505</v>
      </c>
      <c r="C15" s="163" t="str">
        <f t="shared" si="0"/>
        <v/>
      </c>
      <c r="D15" s="163" t="str">
        <f t="shared" si="0"/>
        <v/>
      </c>
      <c r="E15" s="163" t="str">
        <f t="shared" si="0"/>
        <v/>
      </c>
      <c r="F15" s="163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63" t="str">
        <f t="shared" si="0"/>
        <v/>
      </c>
      <c r="L15" s="163" t="str">
        <f t="shared" si="0"/>
        <v/>
      </c>
      <c r="M15" s="163" t="str">
        <f t="shared" si="0"/>
        <v/>
      </c>
      <c r="N15" s="163" t="str">
        <f t="shared" si="0"/>
        <v/>
      </c>
      <c r="O15" s="163" t="str">
        <f t="shared" si="0"/>
        <v/>
      </c>
      <c r="P15" s="163" t="str">
        <f t="shared" si="0"/>
        <v/>
      </c>
      <c r="Q15" s="163" t="str">
        <f t="shared" si="0"/>
        <v/>
      </c>
      <c r="R15" s="163" t="str">
        <f t="shared" si="0"/>
        <v/>
      </c>
      <c r="S15" s="163" t="str">
        <f t="shared" si="0"/>
        <v/>
      </c>
      <c r="T15" s="163" t="str">
        <f t="shared" si="0"/>
        <v/>
      </c>
      <c r="U15" s="163" t="str">
        <f t="shared" si="0"/>
        <v/>
      </c>
      <c r="V15" s="163" t="str">
        <f t="shared" si="0"/>
        <v/>
      </c>
      <c r="W15" s="163" t="str">
        <f t="shared" si="0"/>
        <v/>
      </c>
      <c r="X15" s="163" t="str">
        <f t="shared" si="0"/>
        <v/>
      </c>
      <c r="Y15" s="163" t="str">
        <f t="shared" si="0"/>
        <v/>
      </c>
      <c r="Z15" s="163" t="str">
        <f t="shared" si="0"/>
        <v/>
      </c>
      <c r="AA15" s="163" t="str">
        <f t="shared" si="0"/>
        <v/>
      </c>
      <c r="AB15" s="163" t="str">
        <f t="shared" si="0"/>
        <v/>
      </c>
      <c r="AC15" s="163" t="str">
        <f t="shared" si="0"/>
        <v/>
      </c>
      <c r="AD15" s="163" t="str">
        <f t="shared" si="0"/>
        <v/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</row>
    <row r="16" spans="1:68" ht="11.25" customHeight="1">
      <c r="A16" s="96">
        <v>10</v>
      </c>
      <c r="B16" s="155">
        <f t="shared" si="1"/>
        <v>43506</v>
      </c>
      <c r="C16" s="163" t="str">
        <f t="shared" si="0"/>
        <v/>
      </c>
      <c r="D16" s="163" t="str">
        <f t="shared" si="0"/>
        <v/>
      </c>
      <c r="E16" s="163" t="str">
        <f t="shared" si="0"/>
        <v/>
      </c>
      <c r="F16" s="163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63" t="str">
        <f t="shared" si="0"/>
        <v/>
      </c>
      <c r="L16" s="163" t="str">
        <f t="shared" si="0"/>
        <v/>
      </c>
      <c r="M16" s="163" t="str">
        <f t="shared" si="0"/>
        <v/>
      </c>
      <c r="N16" s="163" t="str">
        <f t="shared" si="0"/>
        <v/>
      </c>
      <c r="O16" s="163" t="str">
        <f t="shared" si="0"/>
        <v/>
      </c>
      <c r="P16" s="163" t="str">
        <f t="shared" si="0"/>
        <v/>
      </c>
      <c r="Q16" s="163" t="str">
        <f t="shared" si="0"/>
        <v/>
      </c>
      <c r="R16" s="163" t="str">
        <f t="shared" si="0"/>
        <v/>
      </c>
      <c r="S16" s="163" t="str">
        <f t="shared" si="0"/>
        <v/>
      </c>
      <c r="T16" s="163" t="str">
        <f t="shared" si="0"/>
        <v/>
      </c>
      <c r="U16" s="163" t="str">
        <f t="shared" si="0"/>
        <v/>
      </c>
      <c r="V16" s="163" t="str">
        <f t="shared" si="0"/>
        <v/>
      </c>
      <c r="W16" s="163" t="str">
        <f t="shared" si="0"/>
        <v/>
      </c>
      <c r="X16" s="163" t="str">
        <f t="shared" si="0"/>
        <v/>
      </c>
      <c r="Y16" s="163" t="str">
        <f t="shared" si="0"/>
        <v/>
      </c>
      <c r="Z16" s="163" t="str">
        <f t="shared" si="0"/>
        <v/>
      </c>
      <c r="AA16" s="163" t="str">
        <f t="shared" si="0"/>
        <v/>
      </c>
      <c r="AB16" s="163" t="str">
        <f t="shared" si="0"/>
        <v/>
      </c>
      <c r="AC16" s="163" t="str">
        <f t="shared" si="0"/>
        <v/>
      </c>
      <c r="AD16" s="163" t="str">
        <f t="shared" si="0"/>
        <v/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</row>
    <row r="17" spans="1:59" ht="11.25" customHeight="1">
      <c r="A17" s="96">
        <v>11</v>
      </c>
      <c r="B17" s="155">
        <f t="shared" si="1"/>
        <v>43507</v>
      </c>
      <c r="C17" s="163" t="str">
        <f t="shared" si="0"/>
        <v/>
      </c>
      <c r="D17" s="163" t="str">
        <f t="shared" si="0"/>
        <v/>
      </c>
      <c r="E17" s="163" t="str">
        <f t="shared" si="0"/>
        <v/>
      </c>
      <c r="F17" s="163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63" t="str">
        <f t="shared" si="0"/>
        <v/>
      </c>
      <c r="L17" s="163" t="str">
        <f t="shared" si="0"/>
        <v/>
      </c>
      <c r="M17" s="163" t="str">
        <f t="shared" si="0"/>
        <v/>
      </c>
      <c r="N17" s="163" t="str">
        <f t="shared" si="0"/>
        <v/>
      </c>
      <c r="O17" s="163" t="str">
        <f t="shared" si="0"/>
        <v/>
      </c>
      <c r="P17" s="163" t="str">
        <f t="shared" si="0"/>
        <v/>
      </c>
      <c r="Q17" s="163" t="str">
        <f t="shared" si="0"/>
        <v/>
      </c>
      <c r="R17" s="163" t="str">
        <f t="shared" si="0"/>
        <v/>
      </c>
      <c r="S17" s="163" t="str">
        <f t="shared" si="0"/>
        <v/>
      </c>
      <c r="T17" s="163" t="str">
        <f t="shared" si="0"/>
        <v/>
      </c>
      <c r="U17" s="163" t="str">
        <f t="shared" si="0"/>
        <v/>
      </c>
      <c r="V17" s="163" t="str">
        <f t="shared" si="0"/>
        <v/>
      </c>
      <c r="W17" s="163" t="str">
        <f t="shared" si="0"/>
        <v/>
      </c>
      <c r="X17" s="163" t="str">
        <f t="shared" si="0"/>
        <v/>
      </c>
      <c r="Y17" s="163" t="str">
        <f t="shared" si="0"/>
        <v/>
      </c>
      <c r="Z17" s="163" t="str">
        <f t="shared" si="0"/>
        <v/>
      </c>
      <c r="AA17" s="163" t="str">
        <f t="shared" si="0"/>
        <v/>
      </c>
      <c r="AB17" s="163" t="str">
        <f t="shared" si="0"/>
        <v/>
      </c>
      <c r="AC17" s="163" t="str">
        <f t="shared" si="0"/>
        <v/>
      </c>
      <c r="AD17" s="163" t="str">
        <f t="shared" si="0"/>
        <v/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</row>
    <row r="18" spans="1:59" ht="11.25" customHeight="1">
      <c r="A18" s="96">
        <v>12</v>
      </c>
      <c r="B18" s="155">
        <f t="shared" si="1"/>
        <v>43508</v>
      </c>
      <c r="C18" s="163" t="str">
        <f t="shared" si="0"/>
        <v/>
      </c>
      <c r="D18" s="163" t="str">
        <f t="shared" si="0"/>
        <v/>
      </c>
      <c r="E18" s="163" t="str">
        <f t="shared" si="0"/>
        <v/>
      </c>
      <c r="F18" s="163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63" t="str">
        <f t="shared" si="0"/>
        <v/>
      </c>
      <c r="L18" s="163" t="str">
        <f t="shared" si="0"/>
        <v/>
      </c>
      <c r="M18" s="163" t="str">
        <f t="shared" si="0"/>
        <v/>
      </c>
      <c r="N18" s="163" t="str">
        <f t="shared" si="0"/>
        <v/>
      </c>
      <c r="O18" s="163" t="str">
        <f t="shared" si="0"/>
        <v/>
      </c>
      <c r="P18" s="163" t="str">
        <f t="shared" si="0"/>
        <v/>
      </c>
      <c r="Q18" s="163" t="str">
        <f t="shared" si="0"/>
        <v/>
      </c>
      <c r="R18" s="163" t="str">
        <f t="shared" si="0"/>
        <v/>
      </c>
      <c r="S18" s="163" t="str">
        <f t="shared" si="0"/>
        <v/>
      </c>
      <c r="T18" s="163" t="str">
        <f t="shared" si="0"/>
        <v/>
      </c>
      <c r="U18" s="163" t="str">
        <f t="shared" si="0"/>
        <v/>
      </c>
      <c r="V18" s="163" t="str">
        <f t="shared" si="0"/>
        <v/>
      </c>
      <c r="W18" s="163" t="str">
        <f t="shared" si="0"/>
        <v/>
      </c>
      <c r="X18" s="163" t="str">
        <f t="shared" si="0"/>
        <v/>
      </c>
      <c r="Y18" s="163" t="str">
        <f t="shared" si="0"/>
        <v/>
      </c>
      <c r="Z18" s="163" t="str">
        <f t="shared" si="0"/>
        <v/>
      </c>
      <c r="AA18" s="163" t="str">
        <f t="shared" si="0"/>
        <v/>
      </c>
      <c r="AB18" s="163" t="str">
        <f t="shared" si="0"/>
        <v/>
      </c>
      <c r="AC18" s="163" t="str">
        <f t="shared" si="0"/>
        <v/>
      </c>
      <c r="AD18" s="163" t="str">
        <f t="shared" si="0"/>
        <v/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</row>
    <row r="19" spans="1:59" ht="11.25" customHeight="1">
      <c r="A19" s="96">
        <v>13</v>
      </c>
      <c r="B19" s="155">
        <f t="shared" si="1"/>
        <v>43509</v>
      </c>
      <c r="C19" s="163" t="str">
        <f t="shared" si="0"/>
        <v/>
      </c>
      <c r="D19" s="163" t="str">
        <f t="shared" si="0"/>
        <v/>
      </c>
      <c r="E19" s="163" t="str">
        <f t="shared" si="0"/>
        <v/>
      </c>
      <c r="F19" s="163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63" t="str">
        <f t="shared" si="0"/>
        <v/>
      </c>
      <c r="L19" s="163" t="str">
        <f t="shared" si="0"/>
        <v/>
      </c>
      <c r="M19" s="163" t="str">
        <f t="shared" si="0"/>
        <v/>
      </c>
      <c r="N19" s="163" t="str">
        <f t="shared" si="0"/>
        <v/>
      </c>
      <c r="O19" s="163" t="str">
        <f t="shared" si="0"/>
        <v/>
      </c>
      <c r="P19" s="163" t="str">
        <f t="shared" si="0"/>
        <v/>
      </c>
      <c r="Q19" s="163" t="str">
        <f t="shared" si="0"/>
        <v/>
      </c>
      <c r="R19" s="163" t="str">
        <f t="shared" si="0"/>
        <v/>
      </c>
      <c r="S19" s="163" t="str">
        <f t="shared" si="0"/>
        <v/>
      </c>
      <c r="T19" s="163" t="str">
        <f t="shared" si="0"/>
        <v/>
      </c>
      <c r="U19" s="163" t="str">
        <f t="shared" si="0"/>
        <v/>
      </c>
      <c r="V19" s="163" t="str">
        <f t="shared" si="0"/>
        <v/>
      </c>
      <c r="W19" s="163" t="str">
        <f t="shared" si="0"/>
        <v/>
      </c>
      <c r="X19" s="163" t="str">
        <f t="shared" si="0"/>
        <v/>
      </c>
      <c r="Y19" s="163" t="str">
        <f t="shared" si="0"/>
        <v/>
      </c>
      <c r="Z19" s="163" t="str">
        <f t="shared" si="0"/>
        <v/>
      </c>
      <c r="AA19" s="163" t="str">
        <f t="shared" si="0"/>
        <v/>
      </c>
      <c r="AB19" s="163" t="str">
        <f t="shared" si="0"/>
        <v/>
      </c>
      <c r="AC19" s="163" t="str">
        <f t="shared" si="0"/>
        <v/>
      </c>
      <c r="AD19" s="163" t="str">
        <f t="shared" si="0"/>
        <v/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</row>
    <row r="20" spans="1:59" ht="11.25" customHeight="1">
      <c r="A20" s="96">
        <v>14</v>
      </c>
      <c r="B20" s="155">
        <f t="shared" si="1"/>
        <v>43510</v>
      </c>
      <c r="C20" s="163" t="str">
        <f t="shared" si="0"/>
        <v/>
      </c>
      <c r="D20" s="163" t="str">
        <f t="shared" si="0"/>
        <v/>
      </c>
      <c r="E20" s="163" t="str">
        <f t="shared" si="0"/>
        <v/>
      </c>
      <c r="F20" s="163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63" t="str">
        <f t="shared" si="0"/>
        <v/>
      </c>
      <c r="L20" s="163" t="str">
        <f t="shared" si="0"/>
        <v/>
      </c>
      <c r="M20" s="163" t="str">
        <f t="shared" si="0"/>
        <v/>
      </c>
      <c r="N20" s="163" t="str">
        <f t="shared" si="0"/>
        <v/>
      </c>
      <c r="O20" s="163" t="str">
        <f t="shared" si="0"/>
        <v/>
      </c>
      <c r="P20" s="163" t="str">
        <f t="shared" si="0"/>
        <v/>
      </c>
      <c r="Q20" s="163" t="str">
        <f t="shared" si="0"/>
        <v/>
      </c>
      <c r="R20" s="163" t="str">
        <f t="shared" si="0"/>
        <v/>
      </c>
      <c r="S20" s="163" t="str">
        <f t="shared" si="0"/>
        <v/>
      </c>
      <c r="T20" s="163" t="str">
        <f t="shared" si="0"/>
        <v/>
      </c>
      <c r="U20" s="163" t="str">
        <f t="shared" si="0"/>
        <v/>
      </c>
      <c r="V20" s="163" t="str">
        <f t="shared" si="0"/>
        <v/>
      </c>
      <c r="W20" s="163" t="str">
        <f t="shared" si="0"/>
        <v/>
      </c>
      <c r="X20" s="163" t="str">
        <f t="shared" si="0"/>
        <v/>
      </c>
      <c r="Y20" s="163" t="str">
        <f t="shared" si="0"/>
        <v/>
      </c>
      <c r="Z20" s="163" t="str">
        <f t="shared" si="0"/>
        <v/>
      </c>
      <c r="AA20" s="163" t="str">
        <f t="shared" si="0"/>
        <v/>
      </c>
      <c r="AB20" s="163" t="str">
        <f t="shared" si="0"/>
        <v/>
      </c>
      <c r="AC20" s="163" t="str">
        <f t="shared" si="0"/>
        <v/>
      </c>
      <c r="AD20" s="163" t="str">
        <f t="shared" si="0"/>
        <v/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</row>
    <row r="21" spans="1:59" ht="11.25" customHeight="1">
      <c r="A21" s="96">
        <v>15</v>
      </c>
      <c r="B21" s="155">
        <f t="shared" si="1"/>
        <v>43511</v>
      </c>
      <c r="C21" s="163" t="str">
        <f t="shared" si="0"/>
        <v/>
      </c>
      <c r="D21" s="163" t="str">
        <f t="shared" si="0"/>
        <v/>
      </c>
      <c r="E21" s="163" t="str">
        <f t="shared" si="0"/>
        <v/>
      </c>
      <c r="F21" s="163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63" t="str">
        <f t="shared" si="0"/>
        <v/>
      </c>
      <c r="L21" s="163" t="str">
        <f t="shared" si="0"/>
        <v/>
      </c>
      <c r="M21" s="163" t="str">
        <f t="shared" si="0"/>
        <v/>
      </c>
      <c r="N21" s="163" t="str">
        <f t="shared" si="0"/>
        <v/>
      </c>
      <c r="O21" s="163" t="str">
        <f t="shared" si="0"/>
        <v/>
      </c>
      <c r="P21" s="163" t="str">
        <f t="shared" si="0"/>
        <v/>
      </c>
      <c r="Q21" s="163" t="str">
        <f t="shared" si="0"/>
        <v/>
      </c>
      <c r="R21" s="163" t="str">
        <f t="shared" si="0"/>
        <v/>
      </c>
      <c r="S21" s="163" t="str">
        <f t="shared" si="0"/>
        <v/>
      </c>
      <c r="T21" s="163" t="str">
        <f t="shared" si="0"/>
        <v/>
      </c>
      <c r="U21" s="163" t="str">
        <f t="shared" si="0"/>
        <v/>
      </c>
      <c r="V21" s="163" t="str">
        <f t="shared" si="0"/>
        <v/>
      </c>
      <c r="W21" s="163" t="str">
        <f t="shared" si="0"/>
        <v/>
      </c>
      <c r="X21" s="163" t="str">
        <f t="shared" si="0"/>
        <v/>
      </c>
      <c r="Y21" s="163" t="str">
        <f t="shared" si="0"/>
        <v/>
      </c>
      <c r="Z21" s="163" t="str">
        <f t="shared" si="0"/>
        <v/>
      </c>
      <c r="AA21" s="163" t="str">
        <f t="shared" si="0"/>
        <v/>
      </c>
      <c r="AB21" s="163" t="str">
        <f t="shared" si="0"/>
        <v/>
      </c>
      <c r="AC21" s="163" t="str">
        <f t="shared" si="0"/>
        <v/>
      </c>
      <c r="AD21" s="163" t="str">
        <f t="shared" si="0"/>
        <v/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</row>
    <row r="22" spans="1:59" ht="11.25" customHeight="1">
      <c r="A22" s="96">
        <v>16</v>
      </c>
      <c r="B22" s="155">
        <f t="shared" si="1"/>
        <v>43512</v>
      </c>
      <c r="C22" s="163" t="str">
        <f t="shared" si="0"/>
        <v/>
      </c>
      <c r="D22" s="163" t="str">
        <f t="shared" si="0"/>
        <v/>
      </c>
      <c r="E22" s="163" t="str">
        <f t="shared" si="0"/>
        <v/>
      </c>
      <c r="F22" s="163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63" t="str">
        <f t="shared" si="0"/>
        <v/>
      </c>
      <c r="L22" s="163" t="str">
        <f t="shared" si="0"/>
        <v/>
      </c>
      <c r="M22" s="163" t="str">
        <f t="shared" si="0"/>
        <v/>
      </c>
      <c r="N22" s="163" t="str">
        <f t="shared" si="0"/>
        <v/>
      </c>
      <c r="O22" s="163" t="str">
        <f t="shared" si="0"/>
        <v/>
      </c>
      <c r="P22" s="163" t="str">
        <f t="shared" si="0"/>
        <v/>
      </c>
      <c r="Q22" s="163" t="str">
        <f t="shared" si="0"/>
        <v/>
      </c>
      <c r="R22" s="163" t="str">
        <f t="shared" si="0"/>
        <v/>
      </c>
      <c r="S22" s="163" t="str">
        <f t="shared" si="0"/>
        <v/>
      </c>
      <c r="T22" s="163" t="str">
        <f t="shared" si="0"/>
        <v/>
      </c>
      <c r="U22" s="163" t="str">
        <f t="shared" si="0"/>
        <v/>
      </c>
      <c r="V22" s="163" t="str">
        <f t="shared" si="0"/>
        <v/>
      </c>
      <c r="W22" s="163" t="str">
        <f t="shared" si="0"/>
        <v/>
      </c>
      <c r="X22" s="163" t="str">
        <f t="shared" si="0"/>
        <v/>
      </c>
      <c r="Y22" s="163" t="str">
        <f t="shared" si="0"/>
        <v/>
      </c>
      <c r="Z22" s="163" t="str">
        <f t="shared" si="0"/>
        <v/>
      </c>
      <c r="AA22" s="163" t="str">
        <f t="shared" si="0"/>
        <v/>
      </c>
      <c r="AB22" s="163" t="str">
        <f t="shared" si="0"/>
        <v/>
      </c>
      <c r="AC22" s="163" t="str">
        <f t="shared" si="0"/>
        <v/>
      </c>
      <c r="AD22" s="163" t="str">
        <f t="shared" si="0"/>
        <v/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</row>
    <row r="23" spans="1:59" ht="11.25" customHeight="1">
      <c r="A23" s="96">
        <v>17</v>
      </c>
      <c r="B23" s="155">
        <f t="shared" si="1"/>
        <v>43513</v>
      </c>
      <c r="C23" s="163" t="str">
        <f t="shared" si="0"/>
        <v/>
      </c>
      <c r="D23" s="163" t="str">
        <f t="shared" si="0"/>
        <v/>
      </c>
      <c r="E23" s="163" t="str">
        <f t="shared" si="0"/>
        <v/>
      </c>
      <c r="F23" s="163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63" t="str">
        <f t="shared" si="0"/>
        <v/>
      </c>
      <c r="L23" s="163" t="str">
        <f t="shared" si="0"/>
        <v/>
      </c>
      <c r="M23" s="163" t="str">
        <f t="shared" si="0"/>
        <v/>
      </c>
      <c r="N23" s="163" t="str">
        <f t="shared" si="0"/>
        <v/>
      </c>
      <c r="O23" s="163" t="str">
        <f t="shared" si="0"/>
        <v/>
      </c>
      <c r="P23" s="163" t="str">
        <f t="shared" si="0"/>
        <v/>
      </c>
      <c r="Q23" s="163" t="str">
        <f t="shared" si="0"/>
        <v/>
      </c>
      <c r="R23" s="163" t="str">
        <f t="shared" si="0"/>
        <v/>
      </c>
      <c r="S23" s="163" t="str">
        <f t="shared" si="0"/>
        <v/>
      </c>
      <c r="T23" s="163" t="str">
        <f t="shared" si="0"/>
        <v/>
      </c>
      <c r="U23" s="163" t="str">
        <f t="shared" si="0"/>
        <v/>
      </c>
      <c r="V23" s="163" t="str">
        <f t="shared" si="0"/>
        <v/>
      </c>
      <c r="W23" s="163" t="str">
        <f t="shared" si="0"/>
        <v/>
      </c>
      <c r="X23" s="163" t="str">
        <f t="shared" si="0"/>
        <v/>
      </c>
      <c r="Y23" s="163" t="str">
        <f t="shared" si="0"/>
        <v/>
      </c>
      <c r="Z23" s="163" t="str">
        <f t="shared" si="0"/>
        <v/>
      </c>
      <c r="AA23" s="163" t="str">
        <f t="shared" si="0"/>
        <v/>
      </c>
      <c r="AB23" s="163" t="str">
        <f t="shared" si="0"/>
        <v/>
      </c>
      <c r="AC23" s="163" t="str">
        <f t="shared" si="0"/>
        <v/>
      </c>
      <c r="AD23" s="163" t="str">
        <f t="shared" si="0"/>
        <v/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</row>
    <row r="24" spans="1:59" ht="11.25" customHeight="1">
      <c r="A24" s="96">
        <v>18</v>
      </c>
      <c r="B24" s="155">
        <f t="shared" si="1"/>
        <v>43514</v>
      </c>
      <c r="C24" s="163" t="str">
        <f t="shared" si="0"/>
        <v/>
      </c>
      <c r="D24" s="163" t="str">
        <f t="shared" si="0"/>
        <v/>
      </c>
      <c r="E24" s="163" t="str">
        <f t="shared" si="0"/>
        <v/>
      </c>
      <c r="F24" s="163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63" t="str">
        <f t="shared" si="0"/>
        <v/>
      </c>
      <c r="L24" s="163" t="str">
        <f t="shared" si="0"/>
        <v/>
      </c>
      <c r="M24" s="163" t="str">
        <f t="shared" si="0"/>
        <v/>
      </c>
      <c r="N24" s="163" t="str">
        <f t="shared" si="0"/>
        <v/>
      </c>
      <c r="O24" s="163" t="str">
        <f t="shared" si="0"/>
        <v/>
      </c>
      <c r="P24" s="163" t="str">
        <f t="shared" si="0"/>
        <v/>
      </c>
      <c r="Q24" s="163" t="str">
        <f t="shared" si="0"/>
        <v/>
      </c>
      <c r="R24" s="163" t="str">
        <f t="shared" si="0"/>
        <v/>
      </c>
      <c r="S24" s="163" t="str">
        <f t="shared" si="0"/>
        <v/>
      </c>
      <c r="T24" s="163" t="str">
        <f t="shared" si="0"/>
        <v/>
      </c>
      <c r="U24" s="163" t="str">
        <f t="shared" si="0"/>
        <v/>
      </c>
      <c r="V24" s="163" t="str">
        <f t="shared" si="0"/>
        <v/>
      </c>
      <c r="W24" s="163" t="str">
        <f t="shared" si="0"/>
        <v/>
      </c>
      <c r="X24" s="163" t="str">
        <f t="shared" si="0"/>
        <v/>
      </c>
      <c r="Y24" s="163" t="str">
        <f t="shared" si="0"/>
        <v/>
      </c>
      <c r="Z24" s="163" t="str">
        <f t="shared" si="0"/>
        <v/>
      </c>
      <c r="AA24" s="163" t="str">
        <f t="shared" si="0"/>
        <v/>
      </c>
      <c r="AB24" s="163" t="str">
        <f t="shared" si="0"/>
        <v/>
      </c>
      <c r="AC24" s="163" t="str">
        <f t="shared" si="0"/>
        <v/>
      </c>
      <c r="AD24" s="163" t="str">
        <f t="shared" si="0"/>
        <v/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</row>
    <row r="25" spans="1:59" ht="11.25" customHeight="1">
      <c r="A25" s="96">
        <v>19</v>
      </c>
      <c r="B25" s="155">
        <f t="shared" si="1"/>
        <v>43515</v>
      </c>
      <c r="C25" s="163" t="str">
        <f t="shared" si="0"/>
        <v/>
      </c>
      <c r="D25" s="163" t="str">
        <f t="shared" si="0"/>
        <v/>
      </c>
      <c r="E25" s="163" t="str">
        <f t="shared" si="0"/>
        <v/>
      </c>
      <c r="F25" s="163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63" t="str">
        <f t="shared" si="0"/>
        <v/>
      </c>
      <c r="L25" s="163" t="str">
        <f t="shared" si="0"/>
        <v/>
      </c>
      <c r="M25" s="163" t="str">
        <f t="shared" si="0"/>
        <v/>
      </c>
      <c r="N25" s="163" t="str">
        <f t="shared" si="0"/>
        <v/>
      </c>
      <c r="O25" s="163" t="str">
        <f t="shared" si="0"/>
        <v/>
      </c>
      <c r="P25" s="163" t="str">
        <f t="shared" si="0"/>
        <v/>
      </c>
      <c r="Q25" s="163" t="str">
        <f t="shared" si="0"/>
        <v/>
      </c>
      <c r="R25" s="163" t="str">
        <f t="shared" si="0"/>
        <v/>
      </c>
      <c r="S25" s="163" t="str">
        <f t="shared" si="0"/>
        <v/>
      </c>
      <c r="T25" s="163" t="str">
        <f t="shared" si="0"/>
        <v/>
      </c>
      <c r="U25" s="163" t="str">
        <f t="shared" si="0"/>
        <v/>
      </c>
      <c r="V25" s="163" t="str">
        <f t="shared" si="0"/>
        <v/>
      </c>
      <c r="W25" s="163" t="str">
        <f t="shared" si="0"/>
        <v/>
      </c>
      <c r="X25" s="163" t="str">
        <f t="shared" si="0"/>
        <v/>
      </c>
      <c r="Y25" s="163" t="str">
        <f t="shared" si="0"/>
        <v/>
      </c>
      <c r="Z25" s="163" t="str">
        <f t="shared" si="0"/>
        <v/>
      </c>
      <c r="AA25" s="163" t="str">
        <f t="shared" si="0"/>
        <v/>
      </c>
      <c r="AB25" s="163" t="str">
        <f t="shared" si="0"/>
        <v/>
      </c>
      <c r="AC25" s="163" t="str">
        <f t="shared" si="0"/>
        <v/>
      </c>
      <c r="AD25" s="163" t="str">
        <f t="shared" si="0"/>
        <v/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</row>
    <row r="26" spans="1:59" ht="11.25" customHeight="1">
      <c r="A26" s="96">
        <v>20</v>
      </c>
      <c r="B26" s="155">
        <f t="shared" si="1"/>
        <v>43516</v>
      </c>
      <c r="C26" s="163" t="str">
        <f t="shared" si="0"/>
        <v/>
      </c>
      <c r="D26" s="163" t="str">
        <f t="shared" si="0"/>
        <v/>
      </c>
      <c r="E26" s="163" t="str">
        <f t="shared" si="0"/>
        <v/>
      </c>
      <c r="F26" s="163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63" t="str">
        <f t="shared" si="0"/>
        <v/>
      </c>
      <c r="L26" s="163" t="str">
        <f t="shared" si="0"/>
        <v/>
      </c>
      <c r="M26" s="163" t="str">
        <f t="shared" si="0"/>
        <v/>
      </c>
      <c r="N26" s="163" t="str">
        <f t="shared" si="0"/>
        <v/>
      </c>
      <c r="O26" s="163" t="str">
        <f t="shared" si="0"/>
        <v/>
      </c>
      <c r="P26" s="163" t="str">
        <f t="shared" si="0"/>
        <v/>
      </c>
      <c r="Q26" s="163" t="str">
        <f t="shared" si="0"/>
        <v/>
      </c>
      <c r="R26" s="163" t="str">
        <f t="shared" si="0"/>
        <v/>
      </c>
      <c r="S26" s="163" t="str">
        <f t="shared" si="0"/>
        <v/>
      </c>
      <c r="T26" s="163" t="str">
        <f t="shared" si="0"/>
        <v/>
      </c>
      <c r="U26" s="163" t="str">
        <f t="shared" si="0"/>
        <v/>
      </c>
      <c r="V26" s="163" t="str">
        <f t="shared" si="0"/>
        <v/>
      </c>
      <c r="W26" s="163" t="str">
        <f t="shared" si="0"/>
        <v/>
      </c>
      <c r="X26" s="163" t="str">
        <f t="shared" si="0"/>
        <v/>
      </c>
      <c r="Y26" s="163" t="str">
        <f t="shared" si="0"/>
        <v/>
      </c>
      <c r="Z26" s="163" t="str">
        <f t="shared" si="0"/>
        <v/>
      </c>
      <c r="AA26" s="163" t="str">
        <f t="shared" si="0"/>
        <v/>
      </c>
      <c r="AB26" s="163" t="str">
        <f t="shared" si="0"/>
        <v/>
      </c>
      <c r="AC26" s="163" t="str">
        <f t="shared" si="0"/>
        <v/>
      </c>
      <c r="AD26" s="163" t="str">
        <f t="shared" si="0"/>
        <v/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</row>
    <row r="27" spans="1:59" ht="11.25" customHeight="1">
      <c r="A27" s="96">
        <v>21</v>
      </c>
      <c r="B27" s="155">
        <f t="shared" si="1"/>
        <v>43517</v>
      </c>
      <c r="C27" s="163" t="str">
        <f t="shared" si="0"/>
        <v/>
      </c>
      <c r="D27" s="163" t="str">
        <f t="shared" si="0"/>
        <v/>
      </c>
      <c r="E27" s="163" t="str">
        <f t="shared" si="0"/>
        <v/>
      </c>
      <c r="F27" s="163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63" t="str">
        <f t="shared" si="0"/>
        <v/>
      </c>
      <c r="L27" s="163" t="str">
        <f t="shared" si="0"/>
        <v/>
      </c>
      <c r="M27" s="163" t="str">
        <f t="shared" si="0"/>
        <v/>
      </c>
      <c r="N27" s="163" t="str">
        <f t="shared" si="0"/>
        <v/>
      </c>
      <c r="O27" s="163" t="str">
        <f t="shared" si="0"/>
        <v/>
      </c>
      <c r="P27" s="163" t="str">
        <f t="shared" si="0"/>
        <v/>
      </c>
      <c r="Q27" s="163" t="str">
        <f t="shared" si="0"/>
        <v/>
      </c>
      <c r="R27" s="163" t="str">
        <f t="shared" si="0"/>
        <v/>
      </c>
      <c r="S27" s="163" t="str">
        <f t="shared" si="0"/>
        <v/>
      </c>
      <c r="T27" s="163" t="str">
        <f t="shared" si="0"/>
        <v/>
      </c>
      <c r="U27" s="163" t="str">
        <f t="shared" si="0"/>
        <v/>
      </c>
      <c r="V27" s="163" t="str">
        <f t="shared" si="0"/>
        <v/>
      </c>
      <c r="W27" s="163" t="str">
        <f t="shared" si="0"/>
        <v/>
      </c>
      <c r="X27" s="163" t="str">
        <f t="shared" si="0"/>
        <v/>
      </c>
      <c r="Y27" s="163" t="str">
        <f t="shared" si="0"/>
        <v/>
      </c>
      <c r="Z27" s="163" t="str">
        <f t="shared" si="0"/>
        <v/>
      </c>
      <c r="AA27" s="163" t="str">
        <f t="shared" si="0"/>
        <v/>
      </c>
      <c r="AB27" s="163" t="str">
        <f t="shared" si="0"/>
        <v/>
      </c>
      <c r="AC27" s="163" t="str">
        <f t="shared" si="0"/>
        <v/>
      </c>
      <c r="AD27" s="163" t="str">
        <f t="shared" si="0"/>
        <v/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</row>
    <row r="28" spans="1:59" ht="11.25" customHeight="1">
      <c r="A28" s="96">
        <v>22</v>
      </c>
      <c r="B28" s="155">
        <f t="shared" si="1"/>
        <v>43518</v>
      </c>
      <c r="C28" s="163" t="str">
        <f t="shared" si="0"/>
        <v/>
      </c>
      <c r="D28" s="163" t="str">
        <f t="shared" si="0"/>
        <v/>
      </c>
      <c r="E28" s="163" t="str">
        <f t="shared" si="0"/>
        <v/>
      </c>
      <c r="F28" s="163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63" t="str">
        <f t="shared" si="0"/>
        <v/>
      </c>
      <c r="L28" s="163" t="str">
        <f t="shared" si="0"/>
        <v/>
      </c>
      <c r="M28" s="163" t="str">
        <f t="shared" si="0"/>
        <v/>
      </c>
      <c r="N28" s="163" t="str">
        <f t="shared" si="0"/>
        <v/>
      </c>
      <c r="O28" s="163" t="str">
        <f t="shared" si="0"/>
        <v/>
      </c>
      <c r="P28" s="163" t="str">
        <f t="shared" si="0"/>
        <v/>
      </c>
      <c r="Q28" s="163" t="str">
        <f t="shared" si="0"/>
        <v/>
      </c>
      <c r="R28" s="163" t="str">
        <f t="shared" si="0"/>
        <v/>
      </c>
      <c r="S28" s="163" t="str">
        <f t="shared" si="0"/>
        <v/>
      </c>
      <c r="T28" s="163" t="str">
        <f t="shared" si="0"/>
        <v/>
      </c>
      <c r="U28" s="163" t="str">
        <f t="shared" si="0"/>
        <v/>
      </c>
      <c r="V28" s="163" t="str">
        <f t="shared" si="0"/>
        <v/>
      </c>
      <c r="W28" s="163" t="str">
        <f t="shared" si="0"/>
        <v/>
      </c>
      <c r="X28" s="163" t="str">
        <f t="shared" si="0"/>
        <v/>
      </c>
      <c r="Y28" s="163" t="str">
        <f t="shared" si="0"/>
        <v/>
      </c>
      <c r="Z28" s="163" t="str">
        <f t="shared" si="0"/>
        <v/>
      </c>
      <c r="AA28" s="163" t="str">
        <f t="shared" si="0"/>
        <v/>
      </c>
      <c r="AB28" s="163" t="str">
        <f t="shared" si="0"/>
        <v/>
      </c>
      <c r="AC28" s="163" t="str">
        <f t="shared" si="0"/>
        <v/>
      </c>
      <c r="AD28" s="163" t="str">
        <f t="shared" si="0"/>
        <v/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</row>
    <row r="29" spans="1:59" ht="11.25" customHeight="1">
      <c r="A29" s="96">
        <v>23</v>
      </c>
      <c r="B29" s="155">
        <f t="shared" si="1"/>
        <v>43519</v>
      </c>
      <c r="C29" s="163" t="str">
        <f t="shared" si="0"/>
        <v/>
      </c>
      <c r="D29" s="163" t="str">
        <f t="shared" si="0"/>
        <v/>
      </c>
      <c r="E29" s="163" t="str">
        <f t="shared" si="0"/>
        <v/>
      </c>
      <c r="F29" s="163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63" t="str">
        <f t="shared" si="0"/>
        <v/>
      </c>
      <c r="L29" s="163" t="str">
        <f t="shared" si="0"/>
        <v/>
      </c>
      <c r="M29" s="163" t="str">
        <f t="shared" si="0"/>
        <v/>
      </c>
      <c r="N29" s="163" t="str">
        <f t="shared" si="0"/>
        <v/>
      </c>
      <c r="O29" s="163" t="str">
        <f t="shared" si="0"/>
        <v/>
      </c>
      <c r="P29" s="163" t="str">
        <f t="shared" si="0"/>
        <v/>
      </c>
      <c r="Q29" s="163" t="str">
        <f t="shared" si="0"/>
        <v/>
      </c>
      <c r="R29" s="163" t="str">
        <f t="shared" si="0"/>
        <v/>
      </c>
      <c r="S29" s="163" t="str">
        <f t="shared" si="0"/>
        <v/>
      </c>
      <c r="T29" s="163" t="str">
        <f t="shared" si="0"/>
        <v/>
      </c>
      <c r="U29" s="163" t="str">
        <f t="shared" si="0"/>
        <v/>
      </c>
      <c r="V29" s="163" t="str">
        <f t="shared" si="0"/>
        <v/>
      </c>
      <c r="W29" s="163" t="str">
        <f t="shared" si="0"/>
        <v/>
      </c>
      <c r="X29" s="163" t="str">
        <f t="shared" si="0"/>
        <v/>
      </c>
      <c r="Y29" s="163" t="str">
        <f t="shared" si="0"/>
        <v/>
      </c>
      <c r="Z29" s="163" t="str">
        <f t="shared" si="0"/>
        <v/>
      </c>
      <c r="AA29" s="163" t="str">
        <f t="shared" si="0"/>
        <v/>
      </c>
      <c r="AB29" s="163" t="str">
        <f t="shared" si="0"/>
        <v/>
      </c>
      <c r="AC29" s="163" t="str">
        <f t="shared" si="0"/>
        <v/>
      </c>
      <c r="AD29" s="163" t="str">
        <f t="shared" si="0"/>
        <v/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</row>
    <row r="30" spans="1:59" ht="11.25" customHeight="1">
      <c r="A30" s="96">
        <v>24</v>
      </c>
      <c r="B30" s="155">
        <f t="shared" si="1"/>
        <v>43520</v>
      </c>
      <c r="C30" s="163" t="str">
        <f t="shared" si="0"/>
        <v/>
      </c>
      <c r="D30" s="163" t="str">
        <f t="shared" si="0"/>
        <v/>
      </c>
      <c r="E30" s="163" t="str">
        <f t="shared" si="0"/>
        <v/>
      </c>
      <c r="F30" s="163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63" t="str">
        <f t="shared" si="0"/>
        <v/>
      </c>
      <c r="L30" s="163" t="str">
        <f t="shared" si="0"/>
        <v/>
      </c>
      <c r="M30" s="163" t="str">
        <f t="shared" si="0"/>
        <v/>
      </c>
      <c r="N30" s="163" t="str">
        <f t="shared" si="0"/>
        <v/>
      </c>
      <c r="O30" s="163" t="str">
        <f t="shared" si="0"/>
        <v/>
      </c>
      <c r="P30" s="163" t="str">
        <f t="shared" si="0"/>
        <v/>
      </c>
      <c r="Q30" s="163" t="str">
        <f t="shared" si="0"/>
        <v/>
      </c>
      <c r="R30" s="163" t="str">
        <f t="shared" si="0"/>
        <v/>
      </c>
      <c r="S30" s="163" t="str">
        <f t="shared" si="0"/>
        <v/>
      </c>
      <c r="T30" s="163" t="str">
        <f t="shared" si="0"/>
        <v/>
      </c>
      <c r="U30" s="163" t="str">
        <f t="shared" si="0"/>
        <v/>
      </c>
      <c r="V30" s="163" t="str">
        <f t="shared" si="0"/>
        <v/>
      </c>
      <c r="W30" s="163" t="str">
        <f t="shared" si="0"/>
        <v/>
      </c>
      <c r="X30" s="163" t="str">
        <f t="shared" si="0"/>
        <v/>
      </c>
      <c r="Y30" s="163" t="str">
        <f t="shared" si="0"/>
        <v/>
      </c>
      <c r="Z30" s="163" t="str">
        <f t="shared" si="0"/>
        <v/>
      </c>
      <c r="AA30" s="163" t="str">
        <f t="shared" si="0"/>
        <v/>
      </c>
      <c r="AB30" s="163" t="str">
        <f t="shared" si="0"/>
        <v/>
      </c>
      <c r="AC30" s="163" t="str">
        <f t="shared" si="0"/>
        <v/>
      </c>
      <c r="AD30" s="163" t="str">
        <f t="shared" si="0"/>
        <v/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</row>
    <row r="31" spans="1:59" ht="11.25" customHeight="1">
      <c r="A31" s="96">
        <v>25</v>
      </c>
      <c r="B31" s="155">
        <f t="shared" si="1"/>
        <v>43521</v>
      </c>
      <c r="C31" s="163" t="str">
        <f t="shared" si="0"/>
        <v/>
      </c>
      <c r="D31" s="163" t="str">
        <f t="shared" si="0"/>
        <v/>
      </c>
      <c r="E31" s="163" t="str">
        <f t="shared" si="0"/>
        <v/>
      </c>
      <c r="F31" s="163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63" t="str">
        <f t="shared" si="0"/>
        <v/>
      </c>
      <c r="L31" s="163" t="str">
        <f t="shared" si="0"/>
        <v/>
      </c>
      <c r="M31" s="163" t="str">
        <f t="shared" si="0"/>
        <v/>
      </c>
      <c r="N31" s="163" t="str">
        <f t="shared" si="0"/>
        <v/>
      </c>
      <c r="O31" s="163" t="str">
        <f t="shared" si="0"/>
        <v/>
      </c>
      <c r="P31" s="163" t="str">
        <f t="shared" si="0"/>
        <v/>
      </c>
      <c r="Q31" s="163" t="str">
        <f t="shared" si="0"/>
        <v/>
      </c>
      <c r="R31" s="163" t="str">
        <f t="shared" si="0"/>
        <v/>
      </c>
      <c r="S31" s="163" t="str">
        <f t="shared" si="0"/>
        <v/>
      </c>
      <c r="T31" s="163" t="str">
        <f t="shared" si="0"/>
        <v/>
      </c>
      <c r="U31" s="163" t="str">
        <f t="shared" si="0"/>
        <v/>
      </c>
      <c r="V31" s="163" t="str">
        <f t="shared" si="0"/>
        <v/>
      </c>
      <c r="W31" s="163" t="str">
        <f t="shared" si="0"/>
        <v/>
      </c>
      <c r="X31" s="163" t="str">
        <f t="shared" si="0"/>
        <v/>
      </c>
      <c r="Y31" s="163" t="str">
        <f t="shared" si="0"/>
        <v/>
      </c>
      <c r="Z31" s="163" t="str">
        <f t="shared" si="0"/>
        <v/>
      </c>
      <c r="AA31" s="163" t="str">
        <f t="shared" si="0"/>
        <v/>
      </c>
      <c r="AB31" s="163" t="str">
        <f t="shared" si="0"/>
        <v/>
      </c>
      <c r="AC31" s="163" t="str">
        <f t="shared" si="0"/>
        <v/>
      </c>
      <c r="AD31" s="163" t="str">
        <f t="shared" si="0"/>
        <v/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</row>
    <row r="32" spans="1:59" ht="11.25" customHeight="1">
      <c r="A32" s="96">
        <v>26</v>
      </c>
      <c r="B32" s="155">
        <f t="shared" si="1"/>
        <v>43522</v>
      </c>
      <c r="C32" s="163" t="str">
        <f t="shared" si="0"/>
        <v/>
      </c>
      <c r="D32" s="163" t="str">
        <f t="shared" si="0"/>
        <v/>
      </c>
      <c r="E32" s="163" t="str">
        <f t="shared" si="0"/>
        <v/>
      </c>
      <c r="F32" s="163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63" t="str">
        <f t="shared" si="0"/>
        <v/>
      </c>
      <c r="L32" s="163" t="str">
        <f t="shared" si="0"/>
        <v/>
      </c>
      <c r="M32" s="163" t="str">
        <f t="shared" si="0"/>
        <v/>
      </c>
      <c r="N32" s="163" t="str">
        <f t="shared" si="0"/>
        <v/>
      </c>
      <c r="O32" s="163" t="str">
        <f t="shared" si="0"/>
        <v/>
      </c>
      <c r="P32" s="163" t="str">
        <f t="shared" si="0"/>
        <v/>
      </c>
      <c r="Q32" s="163" t="str">
        <f t="shared" si="0"/>
        <v/>
      </c>
      <c r="R32" s="163" t="str">
        <f t="shared" si="0"/>
        <v/>
      </c>
      <c r="S32" s="163" t="str">
        <f t="shared" si="0"/>
        <v/>
      </c>
      <c r="T32" s="163" t="str">
        <f t="shared" si="0"/>
        <v/>
      </c>
      <c r="U32" s="163" t="str">
        <f t="shared" si="0"/>
        <v/>
      </c>
      <c r="V32" s="163" t="str">
        <f t="shared" si="0"/>
        <v/>
      </c>
      <c r="W32" s="163" t="str">
        <f t="shared" si="0"/>
        <v/>
      </c>
      <c r="X32" s="163" t="str">
        <f t="shared" si="0"/>
        <v/>
      </c>
      <c r="Y32" s="163" t="str">
        <f t="shared" si="0"/>
        <v/>
      </c>
      <c r="Z32" s="163" t="str">
        <f t="shared" si="0"/>
        <v/>
      </c>
      <c r="AA32" s="163" t="str">
        <f t="shared" si="0"/>
        <v/>
      </c>
      <c r="AB32" s="163" t="str">
        <f t="shared" si="0"/>
        <v/>
      </c>
      <c r="AC32" s="163" t="str">
        <f t="shared" si="0"/>
        <v/>
      </c>
      <c r="AD32" s="163" t="str">
        <f t="shared" si="0"/>
        <v/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</row>
    <row r="33" spans="1:59" ht="11.25" customHeight="1">
      <c r="A33" s="96">
        <v>27</v>
      </c>
      <c r="B33" s="155">
        <f t="shared" si="1"/>
        <v>43523</v>
      </c>
      <c r="C33" s="163" t="str">
        <f t="shared" si="0"/>
        <v/>
      </c>
      <c r="D33" s="163" t="str">
        <f t="shared" si="0"/>
        <v/>
      </c>
      <c r="E33" s="163" t="str">
        <f t="shared" si="0"/>
        <v/>
      </c>
      <c r="F33" s="163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63" t="str">
        <f t="shared" si="0"/>
        <v/>
      </c>
      <c r="L33" s="163" t="str">
        <f t="shared" si="0"/>
        <v/>
      </c>
      <c r="M33" s="163" t="str">
        <f t="shared" si="0"/>
        <v/>
      </c>
      <c r="N33" s="163" t="str">
        <f t="shared" si="0"/>
        <v/>
      </c>
      <c r="O33" s="163" t="str">
        <f t="shared" si="0"/>
        <v/>
      </c>
      <c r="P33" s="163" t="str">
        <f t="shared" si="0"/>
        <v/>
      </c>
      <c r="Q33" s="163" t="str">
        <f t="shared" si="0"/>
        <v/>
      </c>
      <c r="R33" s="163" t="str">
        <f t="shared" si="0"/>
        <v/>
      </c>
      <c r="S33" s="163" t="str">
        <f t="shared" si="0"/>
        <v/>
      </c>
      <c r="T33" s="163" t="str">
        <f t="shared" si="0"/>
        <v/>
      </c>
      <c r="U33" s="163" t="str">
        <f t="shared" si="0"/>
        <v/>
      </c>
      <c r="V33" s="163" t="str">
        <f t="shared" si="0"/>
        <v/>
      </c>
      <c r="W33" s="163" t="str">
        <f t="shared" si="0"/>
        <v/>
      </c>
      <c r="X33" s="163" t="str">
        <f t="shared" si="0"/>
        <v/>
      </c>
      <c r="Y33" s="163" t="str">
        <f t="shared" si="0"/>
        <v/>
      </c>
      <c r="Z33" s="163" t="str">
        <f t="shared" si="0"/>
        <v/>
      </c>
      <c r="AA33" s="163" t="str">
        <f t="shared" si="0"/>
        <v/>
      </c>
      <c r="AB33" s="163" t="str">
        <f t="shared" si="0"/>
        <v/>
      </c>
      <c r="AC33" s="163" t="str">
        <f t="shared" si="0"/>
        <v/>
      </c>
      <c r="AD33" s="163" t="str">
        <f t="shared" si="0"/>
        <v/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</row>
    <row r="34" spans="1:59" ht="11.25" customHeight="1">
      <c r="A34" s="96">
        <v>28</v>
      </c>
      <c r="B34" s="155">
        <f t="shared" si="1"/>
        <v>43524</v>
      </c>
      <c r="C34" s="163" t="str">
        <f t="shared" si="0"/>
        <v/>
      </c>
      <c r="D34" s="163" t="str">
        <f t="shared" si="0"/>
        <v/>
      </c>
      <c r="E34" s="163" t="str">
        <f t="shared" si="0"/>
        <v/>
      </c>
      <c r="F34" s="163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63" t="str">
        <f t="shared" si="0"/>
        <v/>
      </c>
      <c r="L34" s="163" t="str">
        <f t="shared" si="0"/>
        <v/>
      </c>
      <c r="M34" s="163" t="str">
        <f t="shared" si="0"/>
        <v/>
      </c>
      <c r="N34" s="163" t="str">
        <f t="shared" si="0"/>
        <v/>
      </c>
      <c r="O34" s="163" t="str">
        <f t="shared" si="0"/>
        <v/>
      </c>
      <c r="P34" s="163" t="str">
        <f t="shared" si="0"/>
        <v/>
      </c>
      <c r="Q34" s="163" t="str">
        <f t="shared" si="0"/>
        <v/>
      </c>
      <c r="R34" s="163" t="str">
        <f t="shared" si="0"/>
        <v/>
      </c>
      <c r="S34" s="163" t="str">
        <f t="shared" si="0"/>
        <v/>
      </c>
      <c r="T34" s="163" t="str">
        <f t="shared" si="0"/>
        <v/>
      </c>
      <c r="U34" s="163" t="str">
        <f t="shared" si="0"/>
        <v/>
      </c>
      <c r="V34" s="163" t="str">
        <f t="shared" si="0"/>
        <v/>
      </c>
      <c r="W34" s="163" t="str">
        <f t="shared" si="0"/>
        <v/>
      </c>
      <c r="X34" s="163" t="str">
        <f t="shared" si="0"/>
        <v/>
      </c>
      <c r="Y34" s="163" t="str">
        <f t="shared" si="0"/>
        <v/>
      </c>
      <c r="Z34" s="163" t="str">
        <f t="shared" si="0"/>
        <v/>
      </c>
      <c r="AA34" s="163" t="str">
        <f t="shared" si="0"/>
        <v/>
      </c>
      <c r="AB34" s="163" t="str">
        <f t="shared" si="0"/>
        <v/>
      </c>
      <c r="AC34" s="163" t="str">
        <f t="shared" si="0"/>
        <v/>
      </c>
      <c r="AD34" s="163" t="str">
        <f t="shared" si="0"/>
        <v/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</row>
    <row r="35" spans="1:59" ht="11.25" customHeight="1">
      <c r="A35" s="96">
        <v>29</v>
      </c>
      <c r="B35" s="155">
        <f t="shared" si="1"/>
        <v>43525</v>
      </c>
      <c r="C35" s="163" t="str">
        <f t="shared" si="0"/>
        <v/>
      </c>
      <c r="D35" s="163" t="str">
        <f t="shared" si="0"/>
        <v/>
      </c>
      <c r="E35" s="163" t="str">
        <f t="shared" si="0"/>
        <v/>
      </c>
      <c r="F35" s="163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63" t="str">
        <f t="shared" si="0"/>
        <v/>
      </c>
      <c r="L35" s="163" t="str">
        <f t="shared" si="0"/>
        <v/>
      </c>
      <c r="M35" s="163" t="str">
        <f t="shared" si="0"/>
        <v/>
      </c>
      <c r="N35" s="163" t="str">
        <f t="shared" si="0"/>
        <v/>
      </c>
      <c r="O35" s="163" t="str">
        <f t="shared" si="0"/>
        <v/>
      </c>
      <c r="P35" s="163" t="str">
        <f t="shared" si="0"/>
        <v/>
      </c>
      <c r="Q35" s="163" t="str">
        <f t="shared" si="0"/>
        <v/>
      </c>
      <c r="R35" s="163" t="str">
        <f t="shared" si="0"/>
        <v/>
      </c>
      <c r="S35" s="163" t="str">
        <f t="shared" si="0"/>
        <v/>
      </c>
      <c r="T35" s="163" t="str">
        <f t="shared" si="0"/>
        <v/>
      </c>
      <c r="U35" s="163" t="str">
        <f t="shared" si="0"/>
        <v/>
      </c>
      <c r="V35" s="163" t="str">
        <f t="shared" si="0"/>
        <v/>
      </c>
      <c r="W35" s="163" t="str">
        <f t="shared" si="0"/>
        <v/>
      </c>
      <c r="X35" s="163" t="str">
        <f t="shared" si="0"/>
        <v/>
      </c>
      <c r="Y35" s="163" t="str">
        <f t="shared" si="0"/>
        <v/>
      </c>
      <c r="Z35" s="163" t="str">
        <f t="shared" si="0"/>
        <v/>
      </c>
      <c r="AA35" s="163" t="str">
        <f t="shared" si="0"/>
        <v/>
      </c>
      <c r="AB35" s="163" t="str">
        <f t="shared" si="0"/>
        <v/>
      </c>
      <c r="AC35" s="163" t="str">
        <f t="shared" si="0"/>
        <v/>
      </c>
      <c r="AD35" s="163" t="str">
        <f t="shared" si="0"/>
        <v/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</row>
    <row r="36" spans="1:59" ht="11.25" customHeight="1">
      <c r="A36" s="96">
        <v>30</v>
      </c>
      <c r="B36" s="155">
        <f t="shared" si="1"/>
        <v>43526</v>
      </c>
      <c r="C36" s="163" t="str">
        <f t="shared" si="0"/>
        <v/>
      </c>
      <c r="D36" s="163" t="str">
        <f t="shared" si="0"/>
        <v/>
      </c>
      <c r="E36" s="163" t="str">
        <f t="shared" si="0"/>
        <v/>
      </c>
      <c r="F36" s="163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63" t="str">
        <f t="shared" si="0"/>
        <v/>
      </c>
      <c r="L36" s="163" t="str">
        <f t="shared" si="0"/>
        <v/>
      </c>
      <c r="M36" s="163" t="str">
        <f t="shared" si="0"/>
        <v/>
      </c>
      <c r="N36" s="163" t="str">
        <f t="shared" si="0"/>
        <v/>
      </c>
      <c r="O36" s="163" t="str">
        <f t="shared" si="0"/>
        <v/>
      </c>
      <c r="P36" s="163" t="str">
        <f t="shared" si="0"/>
        <v/>
      </c>
      <c r="Q36" s="163" t="str">
        <f t="shared" si="0"/>
        <v/>
      </c>
      <c r="R36" s="163" t="str">
        <f t="shared" si="0"/>
        <v/>
      </c>
      <c r="S36" s="163" t="str">
        <f t="shared" si="0"/>
        <v/>
      </c>
      <c r="T36" s="163" t="str">
        <f t="shared" si="0"/>
        <v/>
      </c>
      <c r="U36" s="163" t="str">
        <f t="shared" si="0"/>
        <v/>
      </c>
      <c r="V36" s="163" t="str">
        <f t="shared" si="0"/>
        <v/>
      </c>
      <c r="W36" s="163" t="str">
        <f t="shared" si="0"/>
        <v/>
      </c>
      <c r="X36" s="163" t="str">
        <f t="shared" si="0"/>
        <v/>
      </c>
      <c r="Y36" s="163" t="str">
        <f t="shared" si="0"/>
        <v/>
      </c>
      <c r="Z36" s="163" t="str">
        <f t="shared" si="0"/>
        <v/>
      </c>
      <c r="AA36" s="163" t="str">
        <f t="shared" si="0"/>
        <v/>
      </c>
      <c r="AB36" s="163" t="str">
        <f t="shared" si="0"/>
        <v/>
      </c>
      <c r="AC36" s="163" t="str">
        <f t="shared" si="0"/>
        <v/>
      </c>
      <c r="AD36" s="163" t="str">
        <f t="shared" si="0"/>
        <v/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</row>
    <row r="37" spans="1:59" ht="11.25" customHeight="1">
      <c r="A37" s="201">
        <v>31</v>
      </c>
      <c r="B37" s="155">
        <f t="shared" si="1"/>
        <v>43527</v>
      </c>
      <c r="C37" s="164" t="str">
        <f t="shared" si="0"/>
        <v/>
      </c>
      <c r="D37" s="164" t="str">
        <f t="shared" si="0"/>
        <v/>
      </c>
      <c r="E37" s="164" t="str">
        <f t="shared" si="0"/>
        <v/>
      </c>
      <c r="F37" s="164" t="str">
        <f t="shared" si="0"/>
        <v/>
      </c>
      <c r="G37" s="164" t="str">
        <f t="shared" si="0"/>
        <v/>
      </c>
      <c r="H37" s="164" t="str">
        <f t="shared" si="0"/>
        <v/>
      </c>
      <c r="I37" s="164" t="str">
        <f t="shared" si="0"/>
        <v/>
      </c>
      <c r="J37" s="164" t="str">
        <f t="shared" si="0"/>
        <v/>
      </c>
      <c r="K37" s="164" t="str">
        <f t="shared" si="0"/>
        <v/>
      </c>
      <c r="L37" s="164" t="str">
        <f t="shared" si="0"/>
        <v/>
      </c>
      <c r="M37" s="164" t="str">
        <f t="shared" si="0"/>
        <v/>
      </c>
      <c r="N37" s="164" t="str">
        <f t="shared" si="0"/>
        <v/>
      </c>
      <c r="O37" s="164" t="str">
        <f t="shared" si="0"/>
        <v/>
      </c>
      <c r="P37" s="164" t="str">
        <f t="shared" si="0"/>
        <v/>
      </c>
      <c r="Q37" s="164" t="str">
        <f t="shared" si="0"/>
        <v/>
      </c>
      <c r="R37" s="164" t="str">
        <f t="shared" si="0"/>
        <v/>
      </c>
      <c r="S37" s="164" t="str">
        <f t="shared" si="0"/>
        <v/>
      </c>
      <c r="T37" s="164" t="str">
        <f t="shared" si="0"/>
        <v/>
      </c>
      <c r="U37" s="164" t="str">
        <f t="shared" si="0"/>
        <v/>
      </c>
      <c r="V37" s="164" t="str">
        <f t="shared" si="0"/>
        <v/>
      </c>
      <c r="W37" s="164" t="str">
        <f t="shared" si="0"/>
        <v/>
      </c>
      <c r="X37" s="164" t="str">
        <f t="shared" si="0"/>
        <v/>
      </c>
      <c r="Y37" s="164" t="str">
        <f t="shared" si="0"/>
        <v/>
      </c>
      <c r="Z37" s="164" t="str">
        <f t="shared" si="0"/>
        <v/>
      </c>
      <c r="AA37" s="164" t="str">
        <f t="shared" si="0"/>
        <v/>
      </c>
      <c r="AB37" s="164" t="str">
        <f t="shared" si="0"/>
        <v/>
      </c>
      <c r="AC37" s="164" t="str">
        <f t="shared" si="0"/>
        <v/>
      </c>
      <c r="AD37" s="164" t="str">
        <f t="shared" si="0"/>
        <v/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</row>
    <row r="38" spans="1:59" ht="11.25" customHeight="1">
      <c r="A38" s="151" t="s">
        <v>33</v>
      </c>
      <c r="B38" s="156"/>
      <c r="C38" s="166" t="str">
        <f>IF(AF38="","",TEXT(ROUND(AF38,(IF(C$5="",100,C$5)-1)-INT(LOG(ABS(AF38)+(AF38=0)))),"#,##0"&amp;IF(INT(LOG(ABS(ROUND(AF38,(IF(C$5="",100,C$5)-1)-INT(LOG(ABS(AF38)+(AF38=0)))))+(ROUND(AF38,(IF(C$5="",100,C$5)-1)-INT(LOG(ABS(AF38)+(AF38=0))))=0)))+1&gt;=IF(C$5="",100,C$5),"",IF(C$6&gt;0,".","")&amp;REPT("0",IF(IF(C$5="",100,C$5)-INT(LOG(ABS(ROUND(AF38,(IF(C$5="",100,C$5)-1)-INT(LOG(ABS(AF38)+(AF38=0)))))+(ROUND(AF38,(IF(C$5="",100,C$5)-1)-INT(LOG(ABS(AF38)+(AF38=0))))=0)))-1&gt;C$6,C$6,IF(C$5="",100,C$5)-INT(LOG(ABS(ROUND(AF38,(IF(C$5="",100,C$5)-1)-INT(LOG(ABS(AF38)+(AF38=0)))))+(ROUND(AF38,(IF(C$5="",100,C$5)-1)-INT(LOG(ABS(AF38)+(AF38=0))))=0)))-1)))))</f>
        <v/>
      </c>
      <c r="D38" s="161" t="s">
        <v>58</v>
      </c>
      <c r="E38" s="166" t="str">
        <f t="shared" ref="E38:F42" si="2">IF(AH38="","",TEXT(ROUND(AH38,(IF(E$5="",100,E$5)-1)-INT(LOG(ABS(AH38)+(AH38=0)))),"#,##0"&amp;IF(INT(LOG(ABS(ROUND(AH38,(IF(E$5="",100,E$5)-1)-INT(LOG(ABS(AH38)+(AH38=0)))))+(ROUND(AH38,(IF(E$5="",100,E$5)-1)-INT(LOG(ABS(AH38)+(AH38=0))))=0)))+1&gt;=IF(E$5="",100,E$5),"",IF(E$6&gt;0,".","")&amp;REPT("0",IF(IF(E$5="",100,E$5)-INT(LOG(ABS(ROUND(AH38,(IF(E$5="",100,E$5)-1)-INT(LOG(ABS(AH38)+(AH38=0)))))+(ROUND(AH38,(IF(E$5="",100,E$5)-1)-INT(LOG(ABS(AH38)+(AH38=0))))=0)))-1&gt;E$6,E$6,IF(E$5="",100,E$5)-INT(LOG(ABS(ROUND(AH38,(IF(E$5="",100,E$5)-1)-INT(LOG(ABS(AH38)+(AH38=0)))))+(ROUND(AH38,(IF(E$5="",100,E$5)-1)-INT(LOG(ABS(AH38)+(AH38=0))))=0)))-1)))))</f>
        <v/>
      </c>
      <c r="F38" s="166" t="str">
        <f t="shared" si="2"/>
        <v/>
      </c>
      <c r="G38" s="161" t="s">
        <v>58</v>
      </c>
      <c r="H38" s="166" t="str">
        <f>IF(AK38="","",TEXT(ROUND(AK38,(IF(H$5="",100,H$5)-1)-INT(LOG(ABS(AK38)+(AK38=0)))),"#,##0"&amp;IF(INT(LOG(ABS(ROUND(AK38,(IF(H$5="",100,H$5)-1)-INT(LOG(ABS(AK38)+(AK38=0)))))+(ROUND(AK38,(IF(H$5="",100,H$5)-1)-INT(LOG(ABS(AK38)+(AK38=0))))=0)))+1&gt;=IF(H$5="",100,H$5),"",IF(H$6&gt;0,".","")&amp;REPT("0",IF(IF(H$5="",100,H$5)-INT(LOG(ABS(ROUND(AK38,(IF(H$5="",100,H$5)-1)-INT(LOG(ABS(AK38)+(AK38=0)))))+(ROUND(AK38,(IF(H$5="",100,H$5)-1)-INT(LOG(ABS(AK38)+(AK38=0))))=0)))-1&gt;H$6,H$6,IF(H$5="",100,H$5)-INT(LOG(ABS(ROUND(AK38,(IF(H$5="",100,H$5)-1)-INT(LOG(ABS(AK38)+(AK38=0)))))+(ROUND(AK38,(IF(H$5="",100,H$5)-1)-INT(LOG(ABS(AK38)+(AK38=0))))=0)))-1)))))</f>
        <v/>
      </c>
      <c r="I38" s="161" t="s">
        <v>58</v>
      </c>
      <c r="J38" s="166" t="str">
        <f>IF(AM38="","",TEXT(ROUND(AM38,(IF(J$5="",100,J$5)-1)-INT(LOG(ABS(AM38)+(AM38=0)))),"#,##0"&amp;IF(INT(LOG(ABS(ROUND(AM38,(IF(J$5="",100,J$5)-1)-INT(LOG(ABS(AM38)+(AM38=0)))))+(ROUND(AM38,(IF(J$5="",100,J$5)-1)-INT(LOG(ABS(AM38)+(AM38=0))))=0)))+1&gt;=IF(J$5="",100,J$5),"",IF(J$6&gt;0,".","")&amp;REPT("0",IF(IF(J$5="",100,J$5)-INT(LOG(ABS(ROUND(AM38,(IF(J$5="",100,J$5)-1)-INT(LOG(ABS(AM38)+(AM38=0)))))+(ROUND(AM38,(IF(J$5="",100,J$5)-1)-INT(LOG(ABS(AM38)+(AM38=0))))=0)))-1&gt;J$6,J$6,IF(J$5="",100,J$5)-INT(LOG(ABS(ROUND(AM38,(IF(J$5="",100,J$5)-1)-INT(LOG(ABS(AM38)+(AM38=0)))))+(ROUND(AM38,(IF(J$5="",100,J$5)-1)-INT(LOG(ABS(AM38)+(AM38=0))))=0)))-1)))))</f>
        <v/>
      </c>
      <c r="K38" s="161" t="s">
        <v>58</v>
      </c>
      <c r="L38" s="166" t="str">
        <f>IF(AO38="","",TEXT(ROUND(AO38,(IF(L$5="",100,L$5)-1)-INT(LOG(ABS(AO38)+(AO38=0)))),"#,##0"&amp;IF(INT(LOG(ABS(ROUND(AO38,(IF(L$5="",100,L$5)-1)-INT(LOG(ABS(AO38)+(AO38=0)))))+(ROUND(AO38,(IF(L$5="",100,L$5)-1)-INT(LOG(ABS(AO38)+(AO38=0))))=0)))+1&gt;=IF(L$5="",100,L$5),"",IF(L$6&gt;0,".","")&amp;REPT("0",IF(IF(L$5="",100,L$5)-INT(LOG(ABS(ROUND(AO38,(IF(L$5="",100,L$5)-1)-INT(LOG(ABS(AO38)+(AO38=0)))))+(ROUND(AO38,(IF(L$5="",100,L$5)-1)-INT(LOG(ABS(AO38)+(AO38=0))))=0)))-1&gt;L$6,L$6,IF(L$5="",100,L$5)-INT(LOG(ABS(ROUND(AO38,(IF(L$5="",100,L$5)-1)-INT(LOG(ABS(AO38)+(AO38=0)))))+(ROUND(AO38,(IF(L$5="",100,L$5)-1)-INT(LOG(ABS(AO38)+(AO38=0))))=0)))-1)))))</f>
        <v/>
      </c>
      <c r="M38" s="161" t="s">
        <v>58</v>
      </c>
      <c r="N38" s="166" t="str">
        <f>IF(AQ38="","",TEXT(ROUND(AQ38,(IF(N$5="",100,N$5)-1)-INT(LOG(ABS(AQ38)+(AQ38=0)))),"#,##0"&amp;IF(INT(LOG(ABS(ROUND(AQ38,(IF(N$5="",100,N$5)-1)-INT(LOG(ABS(AQ38)+(AQ38=0)))))+(ROUND(AQ38,(IF(N$5="",100,N$5)-1)-INT(LOG(ABS(AQ38)+(AQ38=0))))=0)))+1&gt;=IF(N$5="",100,N$5),"",IF(N$6&gt;0,".","")&amp;REPT("0",IF(IF(N$5="",100,N$5)-INT(LOG(ABS(ROUND(AQ38,(IF(N$5="",100,N$5)-1)-INT(LOG(ABS(AQ38)+(AQ38=0)))))+(ROUND(AQ38,(IF(N$5="",100,N$5)-1)-INT(LOG(ABS(AQ38)+(AQ38=0))))=0)))-1&gt;N$6,N$6,IF(N$5="",100,N$5)-INT(LOG(ABS(ROUND(AQ38,(IF(N$5="",100,N$5)-1)-INT(LOG(ABS(AQ38)+(AQ38=0)))))+(ROUND(AQ38,(IF(N$5="",100,N$5)-1)-INT(LOG(ABS(AQ38)+(AQ38=0))))=0)))-1)))))</f>
        <v/>
      </c>
      <c r="O38" s="161" t="s">
        <v>58</v>
      </c>
      <c r="P38" s="161" t="s">
        <v>58</v>
      </c>
      <c r="Q38" s="166" t="str">
        <f>IF(AT38="","",TEXT(ROUND(AT38,(IF(Q$5="",100,Q$5)-1)-INT(LOG(ABS(AT38)+(AT38=0)))),"#,##0"&amp;IF(INT(LOG(ABS(ROUND(AT38,(IF(Q$5="",100,Q$5)-1)-INT(LOG(ABS(AT38)+(AT38=0)))))+(ROUND(AT38,(IF(Q$5="",100,Q$5)-1)-INT(LOG(ABS(AT38)+(AT38=0))))=0)))+1&gt;=IF(Q$5="",100,Q$5),"",IF(Q$6&gt;0,".","")&amp;REPT("0",IF(IF(Q$5="",100,Q$5)-INT(LOG(ABS(ROUND(AT38,(IF(Q$5="",100,Q$5)-1)-INT(LOG(ABS(AT38)+(AT38=0)))))+(ROUND(AT38,(IF(Q$5="",100,Q$5)-1)-INT(LOG(ABS(AT38)+(AT38=0))))=0)))-1&gt;Q$6,Q$6,IF(Q$5="",100,Q$5)-INT(LOG(ABS(ROUND(AT38,(IF(Q$5="",100,Q$5)-1)-INT(LOG(ABS(AT38)+(AT38=0)))))+(ROUND(AT38,(IF(Q$5="",100,Q$5)-1)-INT(LOG(ABS(AT38)+(AT38=0))))=0)))-1)))))</f>
        <v/>
      </c>
      <c r="R38" s="161" t="s">
        <v>58</v>
      </c>
      <c r="S38" s="166" t="str">
        <f t="shared" ref="S38:T42" si="3">IF(AV38="","",TEXT(ROUND(AV38,(IF(S$5="",100,S$5)-1)-INT(LOG(ABS(AV38)+(AV38=0)))),"#,##0"&amp;IF(INT(LOG(ABS(ROUND(AV38,(IF(S$5="",100,S$5)-1)-INT(LOG(ABS(AV38)+(AV38=0)))))+(ROUND(AV38,(IF(S$5="",100,S$5)-1)-INT(LOG(ABS(AV38)+(AV38=0))))=0)))+1&gt;=IF(S$5="",100,S$5),"",IF(S$6&gt;0,".","")&amp;REPT("0",IF(IF(S$5="",100,S$5)-INT(LOG(ABS(ROUND(AV38,(IF(S$5="",100,S$5)-1)-INT(LOG(ABS(AV38)+(AV38=0)))))+(ROUND(AV38,(IF(S$5="",100,S$5)-1)-INT(LOG(ABS(AV38)+(AV38=0))))=0)))-1&gt;S$6,S$6,IF(S$5="",100,S$5)-INT(LOG(ABS(ROUND(AV38,(IF(S$5="",100,S$5)-1)-INT(LOG(ABS(AV38)+(AV38=0)))))+(ROUND(AV38,(IF(S$5="",100,S$5)-1)-INT(LOG(ABS(AV38)+(AV38=0))))=0)))-1)))))</f>
        <v/>
      </c>
      <c r="T38" s="166" t="str">
        <f t="shared" si="3"/>
        <v/>
      </c>
      <c r="U38" s="161" t="s">
        <v>58</v>
      </c>
      <c r="V38" s="166" t="str">
        <f>IF(AY38="","",TEXT(ROUND(AY38,(IF(V$5="",100,V$5)-1)-INT(LOG(ABS(AY38)+(AY38=0)))),"#,##0"&amp;IF(INT(LOG(ABS(ROUND(AY38,(IF(V$5="",100,V$5)-1)-INT(LOG(ABS(AY38)+(AY38=0)))))+(ROUND(AY38,(IF(V$5="",100,V$5)-1)-INT(LOG(ABS(AY38)+(AY38=0))))=0)))+1&gt;=IF(V$5="",100,V$5),"",IF(V$6&gt;0,".","")&amp;REPT("0",IF(IF(V$5="",100,V$5)-INT(LOG(ABS(ROUND(AY38,(IF(V$5="",100,V$5)-1)-INT(LOG(ABS(AY38)+(AY38=0)))))+(ROUND(AY38,(IF(V$5="",100,V$5)-1)-INT(LOG(ABS(AY38)+(AY38=0))))=0)))-1&gt;V$6,V$6,IF(V$5="",100,V$5)-INT(LOG(ABS(ROUND(AY38,(IF(V$5="",100,V$5)-1)-INT(LOG(ABS(AY38)+(AY38=0)))))+(ROUND(AY38,(IF(V$5="",100,V$5)-1)-INT(LOG(ABS(AY38)+(AY38=0))))=0)))-1)))))</f>
        <v/>
      </c>
      <c r="W38" s="161" t="s">
        <v>58</v>
      </c>
      <c r="X38" s="166" t="str">
        <f>IF(BA38="","",TEXT(ROUND(BA38,(IF(X$5="",100,X$5)-1)-INT(LOG(ABS(BA38)+(BA38=0)))),"#,##0"&amp;IF(INT(LOG(ABS(ROUND(BA38,(IF(X$5="",100,X$5)-1)-INT(LOG(ABS(BA38)+(BA38=0)))))+(ROUND(BA38,(IF(X$5="",100,X$5)-1)-INT(LOG(ABS(BA38)+(BA38=0))))=0)))+1&gt;=IF(X$5="",100,X$5),"",IF(X$6&gt;0,".","")&amp;REPT("0",IF(IF(X$5="",100,X$5)-INT(LOG(ABS(ROUND(BA38,(IF(X$5="",100,X$5)-1)-INT(LOG(ABS(BA38)+(BA38=0)))))+(ROUND(BA38,(IF(X$5="",100,X$5)-1)-INT(LOG(ABS(BA38)+(BA38=0))))=0)))-1&gt;X$6,X$6,IF(X$5="",100,X$5)-INT(LOG(ABS(ROUND(BA38,(IF(X$5="",100,X$5)-1)-INT(LOG(ABS(BA38)+(BA38=0)))))+(ROUND(BA38,(IF(X$5="",100,X$5)-1)-INT(LOG(ABS(BA38)+(BA38=0))))=0)))-1)))))</f>
        <v/>
      </c>
      <c r="Y38" s="161" t="s">
        <v>58</v>
      </c>
      <c r="Z38" s="166" t="str">
        <f>IF(BC38="","",TEXT(ROUND(BC38,(IF(Z$5="",100,Z$5)-1)-INT(LOG(ABS(BC38)+(BC38=0)))),"#,##0"&amp;IF(INT(LOG(ABS(ROUND(BC38,(IF(Z$5="",100,Z$5)-1)-INT(LOG(ABS(BC38)+(BC38=0)))))+(ROUND(BC38,(IF(Z$5="",100,Z$5)-1)-INT(LOG(ABS(BC38)+(BC38=0))))=0)))+1&gt;=IF(Z$5="",100,Z$5),"",IF(Z$6&gt;0,".","")&amp;REPT("0",IF(IF(Z$5="",100,Z$5)-INT(LOG(ABS(ROUND(BC38,(IF(Z$5="",100,Z$5)-1)-INT(LOG(ABS(BC38)+(BC38=0)))))+(ROUND(BC38,(IF(Z$5="",100,Z$5)-1)-INT(LOG(ABS(BC38)+(BC38=0))))=0)))-1&gt;Z$6,Z$6,IF(Z$5="",100,Z$5)-INT(LOG(ABS(ROUND(BC38,(IF(Z$5="",100,Z$5)-1)-INT(LOG(ABS(BC38)+(BC38=0)))))+(ROUND(BC38,(IF(Z$5="",100,Z$5)-1)-INT(LOG(ABS(BC38)+(BC38=0))))=0)))-1)))))</f>
        <v/>
      </c>
      <c r="AA38" s="161" t="s">
        <v>58</v>
      </c>
      <c r="AB38" s="166" t="str">
        <f>IF(BE38="","",TEXT(ROUND(BE38,(IF(AB$5="",100,AB$5)-1)-INT(LOG(ABS(BE38)+(BE38=0)))),"#,##0"&amp;IF(INT(LOG(ABS(ROUND(BE38,(IF(AB$5="",100,AB$5)-1)-INT(LOG(ABS(BE38)+(BE38=0)))))+(ROUND(BE38,(IF(AB$5="",100,AB$5)-1)-INT(LOG(ABS(BE38)+(BE38=0))))=0)))+1&gt;=IF(AB$5="",100,AB$5),"",IF(AB$6&gt;0,".","")&amp;REPT("0",IF(IF(AB$5="",100,AB$5)-INT(LOG(ABS(ROUND(BE38,(IF(AB$5="",100,AB$5)-1)-INT(LOG(ABS(BE38)+(BE38=0)))))+(ROUND(BE38,(IF(AB$5="",100,AB$5)-1)-INT(LOG(ABS(BE38)+(BE38=0))))=0)))-1&gt;AB$6,AB$6,IF(AB$5="",100,AB$5)-INT(LOG(ABS(ROUND(BE38,(IF(AB$5="",100,AB$5)-1)-INT(LOG(ABS(BE38)+(BE38=0)))))+(ROUND(BE38,(IF(AB$5="",100,AB$5)-1)-INT(LOG(ABS(BE38)+(BE38=0))))=0)))-1)))))</f>
        <v/>
      </c>
      <c r="AC38" s="161" t="s">
        <v>58</v>
      </c>
      <c r="AD38" s="161" t="s">
        <v>58</v>
      </c>
      <c r="AF38" s="176" t="str">
        <f>IF(COUNT(AF7:AF37)=0,"",SUM(AF7:AF37))</f>
        <v/>
      </c>
      <c r="AG38" s="175" t="s">
        <v>58</v>
      </c>
      <c r="AH38" s="176" t="str">
        <f>IF(COUNT(AH7:AH37)=0,"",SUM(AH7:AH37))</f>
        <v/>
      </c>
      <c r="AI38" s="176" t="str">
        <f>IF(COUNT(AI7:AI37)=0,"",SUM(AI7:AI37))</f>
        <v/>
      </c>
      <c r="AJ38" s="175" t="s">
        <v>58</v>
      </c>
      <c r="AK38" s="176" t="str">
        <f>IF(COUNT(AK7:AK37)=0,"",SUM(AK7:AK37))</f>
        <v/>
      </c>
      <c r="AL38" s="175" t="s">
        <v>58</v>
      </c>
      <c r="AM38" s="176" t="str">
        <f>IF(COUNT(AM7:AM37)=0,"",SUM(AM7:AM37))</f>
        <v/>
      </c>
      <c r="AN38" s="175" t="s">
        <v>58</v>
      </c>
      <c r="AO38" s="176" t="str">
        <f>IF(COUNT(AO7:AO37)=0,"",SUM(AO7:AO37))</f>
        <v/>
      </c>
      <c r="AP38" s="175" t="s">
        <v>58</v>
      </c>
      <c r="AQ38" s="176" t="str">
        <f>IF(COUNT(AQ7:AQ37)=0,"",SUM(AQ7:AQ37))</f>
        <v/>
      </c>
      <c r="AR38" s="175" t="s">
        <v>58</v>
      </c>
      <c r="AS38" s="175" t="s">
        <v>58</v>
      </c>
      <c r="AT38" s="176" t="str">
        <f>IF(COUNT(AT7:AT37)=0,"",SUM(AT7:AT37))</f>
        <v/>
      </c>
      <c r="AU38" s="175" t="s">
        <v>58</v>
      </c>
      <c r="AV38" s="176" t="str">
        <f>IF(COUNT(AV7:AV37)=0,"",SUM(AV7:AV37))</f>
        <v/>
      </c>
      <c r="AW38" s="176" t="str">
        <f>IF(COUNT(AW7:AW37)=0,"",SUM(AW7:AW37))</f>
        <v/>
      </c>
      <c r="AX38" s="175" t="s">
        <v>58</v>
      </c>
      <c r="AY38" s="176" t="str">
        <f>IF(COUNT(AY7:AY37)=0,"",SUM(AY7:AY37))</f>
        <v/>
      </c>
      <c r="AZ38" s="175" t="s">
        <v>58</v>
      </c>
      <c r="BA38" s="176" t="str">
        <f>IF(COUNT(BA7:BA37)=0,"",SUM(BA7:BA37))</f>
        <v/>
      </c>
      <c r="BB38" s="175" t="s">
        <v>58</v>
      </c>
      <c r="BC38" s="176" t="str">
        <f>IF(COUNT(BC7:BC37)=0,"",SUM(BC7:BC37))</f>
        <v/>
      </c>
      <c r="BD38" s="175" t="s">
        <v>58</v>
      </c>
      <c r="BE38" s="176" t="str">
        <f>IF(COUNT(BE7:BE37)=0,"",SUM(BE7:BE37))</f>
        <v/>
      </c>
      <c r="BF38" s="175" t="s">
        <v>58</v>
      </c>
      <c r="BG38" s="175" t="s">
        <v>58</v>
      </c>
    </row>
    <row r="39" spans="1:59" ht="11.25" customHeight="1">
      <c r="A39" s="152" t="s">
        <v>34</v>
      </c>
      <c r="B39" s="157"/>
      <c r="C39" s="163" t="str">
        <f>IF(AF39="","",TEXT(ROUND(AF39,(IF(C$5="",100,C$5)-1)-INT(LOG(ABS(AF39)+(AF39=0)))),"#,##0"&amp;IF(INT(LOG(ABS(ROUND(AF39,(IF(C$5="",100,C$5)-1)-INT(LOG(ABS(AF39)+(AF39=0)))))+(ROUND(AF39,(IF(C$5="",100,C$5)-1)-INT(LOG(ABS(AF39)+(AF39=0))))=0)))+1&gt;=IF(C$5="",100,C$5),"",IF(C$6&gt;0,".","")&amp;REPT("0",IF(IF(C$5="",100,C$5)-INT(LOG(ABS(ROUND(AF39,(IF(C$5="",100,C$5)-1)-INT(LOG(ABS(AF39)+(AF39=0)))))+(ROUND(AF39,(IF(C$5="",100,C$5)-1)-INT(LOG(ABS(AF39)+(AF39=0))))=0)))-1&gt;C$6,C$6,IF(C$5="",100,C$5)-INT(LOG(ABS(ROUND(AF39,(IF(C$5="",100,C$5)-1)-INT(LOG(ABS(AF39)+(AF39=0)))))+(ROUND(AF39,(IF(C$5="",100,C$5)-1)-INT(LOG(ABS(AF39)+(AF39=0))))=0)))-1)))))</f>
        <v/>
      </c>
      <c r="D39" s="163" t="str">
        <f>IF(AG39="","",TEXT(ROUND(AG39,(IF(D$5="",100,D$5)-1)-INT(LOG(ABS(AG39)+(AG39=0)))),"#,##0"&amp;IF(INT(LOG(ABS(ROUND(AG39,(IF(D$5="",100,D$5)-1)-INT(LOG(ABS(AG39)+(AG39=0)))))+(ROUND(AG39,(IF(D$5="",100,D$5)-1)-INT(LOG(ABS(AG39)+(AG39=0))))=0)))+1&gt;=IF(D$5="",100,D$5),"",IF(D$6&gt;0,".","")&amp;REPT("0",IF(IF(D$5="",100,D$5)-INT(LOG(ABS(ROUND(AG39,(IF(D$5="",100,D$5)-1)-INT(LOG(ABS(AG39)+(AG39=0)))))+(ROUND(AG39,(IF(D$5="",100,D$5)-1)-INT(LOG(ABS(AG39)+(AG39=0))))=0)))-1&gt;D$6,D$6,IF(D$5="",100,D$5)-INT(LOG(ABS(ROUND(AG39,(IF(D$5="",100,D$5)-1)-INT(LOG(ABS(AG39)+(AG39=0)))))+(ROUND(AG39,(IF(D$5="",100,D$5)-1)-INT(LOG(ABS(AG39)+(AG39=0))))=0)))-1)))))</f>
        <v/>
      </c>
      <c r="E39" s="163" t="str">
        <f t="shared" si="2"/>
        <v/>
      </c>
      <c r="F39" s="163" t="str">
        <f t="shared" si="2"/>
        <v/>
      </c>
      <c r="G39" s="163" t="str">
        <f>IF(AJ39="","",TEXT(ROUND(AJ39,(IF(G$5="",100,G$5)-1)-INT(LOG(ABS(AJ39)+(AJ39=0)))),"#,##0"&amp;IF(INT(LOG(ABS(ROUND(AJ39,(IF(G$5="",100,G$5)-1)-INT(LOG(ABS(AJ39)+(AJ39=0)))))+(ROUND(AJ39,(IF(G$5="",100,G$5)-1)-INT(LOG(ABS(AJ39)+(AJ39=0))))=0)))+1&gt;=IF(G$5="",100,G$5),"",IF(G$6&gt;0,".","")&amp;REPT("0",IF(IF(G$5="",100,G$5)-INT(LOG(ABS(ROUND(AJ39,(IF(G$5="",100,G$5)-1)-INT(LOG(ABS(AJ39)+(AJ39=0)))))+(ROUND(AJ39,(IF(G$5="",100,G$5)-1)-INT(LOG(ABS(AJ39)+(AJ39=0))))=0)))-1&gt;G$6,G$6,IF(G$5="",100,G$5)-INT(LOG(ABS(ROUND(AJ39,(IF(G$5="",100,G$5)-1)-INT(LOG(ABS(AJ39)+(AJ39=0)))))+(ROUND(AJ39,(IF(G$5="",100,G$5)-1)-INT(LOG(ABS(AJ39)+(AJ39=0))))=0)))-1)))))</f>
        <v/>
      </c>
      <c r="H39" s="163" t="str">
        <f>IF(AK39="","",TEXT(ROUND(AK39,(IF(H$5="",100,H$5)-1)-INT(LOG(ABS(AK39)+(AK39=0)))),"#,##0"&amp;IF(INT(LOG(ABS(ROUND(AK39,(IF(H$5="",100,H$5)-1)-INT(LOG(ABS(AK39)+(AK39=0)))))+(ROUND(AK39,(IF(H$5="",100,H$5)-1)-INT(LOG(ABS(AK39)+(AK39=0))))=0)))+1&gt;=IF(H$5="",100,H$5),"",IF(H$6&gt;0,".","")&amp;REPT("0",IF(IF(H$5="",100,H$5)-INT(LOG(ABS(ROUND(AK39,(IF(H$5="",100,H$5)-1)-INT(LOG(ABS(AK39)+(AK39=0)))))+(ROUND(AK39,(IF(H$5="",100,H$5)-1)-INT(LOG(ABS(AK39)+(AK39=0))))=0)))-1&gt;H$6,H$6,IF(H$5="",100,H$5)-INT(LOG(ABS(ROUND(AK39,(IF(H$5="",100,H$5)-1)-INT(LOG(ABS(AK39)+(AK39=0)))))+(ROUND(AK39,(IF(H$5="",100,H$5)-1)-INT(LOG(ABS(AK39)+(AK39=0))))=0)))-1)))))</f>
        <v/>
      </c>
      <c r="I39" s="163" t="str">
        <f>IF(AL39="","",TEXT(ROUND(AL39,(IF(I$5="",100,I$5)-1)-INT(LOG(ABS(AL39)+(AL39=0)))),"#,##0"&amp;IF(INT(LOG(ABS(ROUND(AL39,(IF(I$5="",100,I$5)-1)-INT(LOG(ABS(AL39)+(AL39=0)))))+(ROUND(AL39,(IF(I$5="",100,I$5)-1)-INT(LOG(ABS(AL39)+(AL39=0))))=0)))+1&gt;=IF(I$5="",100,I$5),"",IF(I$6&gt;0,".","")&amp;REPT("0",IF(IF(I$5="",100,I$5)-INT(LOG(ABS(ROUND(AL39,(IF(I$5="",100,I$5)-1)-INT(LOG(ABS(AL39)+(AL39=0)))))+(ROUND(AL39,(IF(I$5="",100,I$5)-1)-INT(LOG(ABS(AL39)+(AL39=0))))=0)))-1&gt;I$6,I$6,IF(I$5="",100,I$5)-INT(LOG(ABS(ROUND(AL39,(IF(I$5="",100,I$5)-1)-INT(LOG(ABS(AL39)+(AL39=0)))))+(ROUND(AL39,(IF(I$5="",100,I$5)-1)-INT(LOG(ABS(AL39)+(AL39=0))))=0)))-1)))))</f>
        <v/>
      </c>
      <c r="J39" s="163" t="str">
        <f>IF(AM39="","",TEXT(ROUND(AM39,(IF(J$5="",100,J$5)-1)-INT(LOG(ABS(AM39)+(AM39=0)))),"#,##0"&amp;IF(INT(LOG(ABS(ROUND(AM39,(IF(J$5="",100,J$5)-1)-INT(LOG(ABS(AM39)+(AM39=0)))))+(ROUND(AM39,(IF(J$5="",100,J$5)-1)-INT(LOG(ABS(AM39)+(AM39=0))))=0)))+1&gt;=IF(J$5="",100,J$5),"",IF(J$6&gt;0,".","")&amp;REPT("0",IF(IF(J$5="",100,J$5)-INT(LOG(ABS(ROUND(AM39,(IF(J$5="",100,J$5)-1)-INT(LOG(ABS(AM39)+(AM39=0)))))+(ROUND(AM39,(IF(J$5="",100,J$5)-1)-INT(LOG(ABS(AM39)+(AM39=0))))=0)))-1&gt;J$6,J$6,IF(J$5="",100,J$5)-INT(LOG(ABS(ROUND(AM39,(IF(J$5="",100,J$5)-1)-INT(LOG(ABS(AM39)+(AM39=0)))))+(ROUND(AM39,(IF(J$5="",100,J$5)-1)-INT(LOG(ABS(AM39)+(AM39=0))))=0)))-1)))))</f>
        <v/>
      </c>
      <c r="K39" s="163" t="str">
        <f>IF(AN39="","",TEXT(ROUND(AN39,(IF(K$5="",100,K$5)-1)-INT(LOG(ABS(AN39)+(AN39=0)))),"#,##0"&amp;IF(INT(LOG(ABS(ROUND(AN39,(IF(K$5="",100,K$5)-1)-INT(LOG(ABS(AN39)+(AN39=0)))))+(ROUND(AN39,(IF(K$5="",100,K$5)-1)-INT(LOG(ABS(AN39)+(AN39=0))))=0)))+1&gt;=IF(K$5="",100,K$5),"",IF(K$6&gt;0,".","")&amp;REPT("0",IF(IF(K$5="",100,K$5)-INT(LOG(ABS(ROUND(AN39,(IF(K$5="",100,K$5)-1)-INT(LOG(ABS(AN39)+(AN39=0)))))+(ROUND(AN39,(IF(K$5="",100,K$5)-1)-INT(LOG(ABS(AN39)+(AN39=0))))=0)))-1&gt;K$6,K$6,IF(K$5="",100,K$5)-INT(LOG(ABS(ROUND(AN39,(IF(K$5="",100,K$5)-1)-INT(LOG(ABS(AN39)+(AN39=0)))))+(ROUND(AN39,(IF(K$5="",100,K$5)-1)-INT(LOG(ABS(AN39)+(AN39=0))))=0)))-1)))))</f>
        <v/>
      </c>
      <c r="L39" s="163" t="str">
        <f>IF(AO39="","",TEXT(ROUND(AO39,(IF(L$5="",100,L$5)-1)-INT(LOG(ABS(AO39)+(AO39=0)))),"#,##0"&amp;IF(INT(LOG(ABS(ROUND(AO39,(IF(L$5="",100,L$5)-1)-INT(LOG(ABS(AO39)+(AO39=0)))))+(ROUND(AO39,(IF(L$5="",100,L$5)-1)-INT(LOG(ABS(AO39)+(AO39=0))))=0)))+1&gt;=IF(L$5="",100,L$5),"",IF(L$6&gt;0,".","")&amp;REPT("0",IF(IF(L$5="",100,L$5)-INT(LOG(ABS(ROUND(AO39,(IF(L$5="",100,L$5)-1)-INT(LOG(ABS(AO39)+(AO39=0)))))+(ROUND(AO39,(IF(L$5="",100,L$5)-1)-INT(LOG(ABS(AO39)+(AO39=0))))=0)))-1&gt;L$6,L$6,IF(L$5="",100,L$5)-INT(LOG(ABS(ROUND(AO39,(IF(L$5="",100,L$5)-1)-INT(LOG(ABS(AO39)+(AO39=0)))))+(ROUND(AO39,(IF(L$5="",100,L$5)-1)-INT(LOG(ABS(AO39)+(AO39=0))))=0)))-1)))))</f>
        <v/>
      </c>
      <c r="M39" s="163" t="str">
        <f>IF(AP39="","",TEXT(ROUND(AP39,(IF(M$5="",100,M$5)-1)-INT(LOG(ABS(AP39)+(AP39=0)))),"#,##0"&amp;IF(INT(LOG(ABS(ROUND(AP39,(IF(M$5="",100,M$5)-1)-INT(LOG(ABS(AP39)+(AP39=0)))))+(ROUND(AP39,(IF(M$5="",100,M$5)-1)-INT(LOG(ABS(AP39)+(AP39=0))))=0)))+1&gt;=IF(M$5="",100,M$5),"",IF(M$6&gt;0,".","")&amp;REPT("0",IF(IF(M$5="",100,M$5)-INT(LOG(ABS(ROUND(AP39,(IF(M$5="",100,M$5)-1)-INT(LOG(ABS(AP39)+(AP39=0)))))+(ROUND(AP39,(IF(M$5="",100,M$5)-1)-INT(LOG(ABS(AP39)+(AP39=0))))=0)))-1&gt;M$6,M$6,IF(M$5="",100,M$5)-INT(LOG(ABS(ROUND(AP39,(IF(M$5="",100,M$5)-1)-INT(LOG(ABS(AP39)+(AP39=0)))))+(ROUND(AP39,(IF(M$5="",100,M$5)-1)-INT(LOG(ABS(AP39)+(AP39=0))))=0)))-1)))))</f>
        <v/>
      </c>
      <c r="N39" s="163" t="str">
        <f>IF(AQ39="","",TEXT(ROUND(AQ39,(IF(N$5="",100,N$5)-1)-INT(LOG(ABS(AQ39)+(AQ39=0)))),"#,##0"&amp;IF(INT(LOG(ABS(ROUND(AQ39,(IF(N$5="",100,N$5)-1)-INT(LOG(ABS(AQ39)+(AQ39=0)))))+(ROUND(AQ39,(IF(N$5="",100,N$5)-1)-INT(LOG(ABS(AQ39)+(AQ39=0))))=0)))+1&gt;=IF(N$5="",100,N$5),"",IF(N$6&gt;0,".","")&amp;REPT("0",IF(IF(N$5="",100,N$5)-INT(LOG(ABS(ROUND(AQ39,(IF(N$5="",100,N$5)-1)-INT(LOG(ABS(AQ39)+(AQ39=0)))))+(ROUND(AQ39,(IF(N$5="",100,N$5)-1)-INT(LOG(ABS(AQ39)+(AQ39=0))))=0)))-1&gt;N$6,N$6,IF(N$5="",100,N$5)-INT(LOG(ABS(ROUND(AQ39,(IF(N$5="",100,N$5)-1)-INT(LOG(ABS(AQ39)+(AQ39=0)))))+(ROUND(AQ39,(IF(N$5="",100,N$5)-1)-INT(LOG(ABS(AQ39)+(AQ39=0))))=0)))-1)))))</f>
        <v/>
      </c>
      <c r="O39" s="163" t="str">
        <f t="shared" ref="O39:P41" si="4">IF(AR39="","",TEXT(ROUND(AR39,(IF(O$5="",100,O$5)-1)-INT(LOG(ABS(AR39)+(AR39=0)))),"#,##0"&amp;IF(INT(LOG(ABS(ROUND(AR39,(IF(O$5="",100,O$5)-1)-INT(LOG(ABS(AR39)+(AR39=0)))))+(ROUND(AR39,(IF(O$5="",100,O$5)-1)-INT(LOG(ABS(AR39)+(AR39=0))))=0)))+1&gt;=IF(O$5="",100,O$5),"",IF(O$6&gt;0,".","")&amp;REPT("0",IF(IF(O$5="",100,O$5)-INT(LOG(ABS(ROUND(AR39,(IF(O$5="",100,O$5)-1)-INT(LOG(ABS(AR39)+(AR39=0)))))+(ROUND(AR39,(IF(O$5="",100,O$5)-1)-INT(LOG(ABS(AR39)+(AR39=0))))=0)))-1&gt;O$6,O$6,IF(O$5="",100,O$5)-INT(LOG(ABS(ROUND(AR39,(IF(O$5="",100,O$5)-1)-INT(LOG(ABS(AR39)+(AR39=0)))))+(ROUND(AR39,(IF(O$5="",100,O$5)-1)-INT(LOG(ABS(AR39)+(AR39=0))))=0)))-1)))))</f>
        <v/>
      </c>
      <c r="P39" s="163" t="str">
        <f t="shared" si="4"/>
        <v/>
      </c>
      <c r="Q39" s="163" t="str">
        <f>IF(AT39="","",TEXT(ROUND(AT39,(IF(Q$5="",100,Q$5)-1)-INT(LOG(ABS(AT39)+(AT39=0)))),"#,##0"&amp;IF(INT(LOG(ABS(ROUND(AT39,(IF(Q$5="",100,Q$5)-1)-INT(LOG(ABS(AT39)+(AT39=0)))))+(ROUND(AT39,(IF(Q$5="",100,Q$5)-1)-INT(LOG(ABS(AT39)+(AT39=0))))=0)))+1&gt;=IF(Q$5="",100,Q$5),"",IF(Q$6&gt;0,".","")&amp;REPT("0",IF(IF(Q$5="",100,Q$5)-INT(LOG(ABS(ROUND(AT39,(IF(Q$5="",100,Q$5)-1)-INT(LOG(ABS(AT39)+(AT39=0)))))+(ROUND(AT39,(IF(Q$5="",100,Q$5)-1)-INT(LOG(ABS(AT39)+(AT39=0))))=0)))-1&gt;Q$6,Q$6,IF(Q$5="",100,Q$5)-INT(LOG(ABS(ROUND(AT39,(IF(Q$5="",100,Q$5)-1)-INT(LOG(ABS(AT39)+(AT39=0)))))+(ROUND(AT39,(IF(Q$5="",100,Q$5)-1)-INT(LOG(ABS(AT39)+(AT39=0))))=0)))-1)))))</f>
        <v/>
      </c>
      <c r="R39" s="163" t="str">
        <f>IF(AU39="","",TEXT(ROUND(AU39,(IF(R$5="",100,R$5)-1)-INT(LOG(ABS(AU39)+(AU39=0)))),"#,##0"&amp;IF(INT(LOG(ABS(ROUND(AU39,(IF(R$5="",100,R$5)-1)-INT(LOG(ABS(AU39)+(AU39=0)))))+(ROUND(AU39,(IF(R$5="",100,R$5)-1)-INT(LOG(ABS(AU39)+(AU39=0))))=0)))+1&gt;=IF(R$5="",100,R$5),"",IF(R$6&gt;0,".","")&amp;REPT("0",IF(IF(R$5="",100,R$5)-INT(LOG(ABS(ROUND(AU39,(IF(R$5="",100,R$5)-1)-INT(LOG(ABS(AU39)+(AU39=0)))))+(ROUND(AU39,(IF(R$5="",100,R$5)-1)-INT(LOG(ABS(AU39)+(AU39=0))))=0)))-1&gt;R$6,R$6,IF(R$5="",100,R$5)-INT(LOG(ABS(ROUND(AU39,(IF(R$5="",100,R$5)-1)-INT(LOG(ABS(AU39)+(AU39=0)))))+(ROUND(AU39,(IF(R$5="",100,R$5)-1)-INT(LOG(ABS(AU39)+(AU39=0))))=0)))-1)))))</f>
        <v/>
      </c>
      <c r="S39" s="163" t="str">
        <f t="shared" si="3"/>
        <v/>
      </c>
      <c r="T39" s="163" t="str">
        <f t="shared" si="3"/>
        <v/>
      </c>
      <c r="U39" s="163" t="str">
        <f>IF(AX39="","",TEXT(ROUND(AX39,(IF(U$5="",100,U$5)-1)-INT(LOG(ABS(AX39)+(AX39=0)))),"#,##0"&amp;IF(INT(LOG(ABS(ROUND(AX39,(IF(U$5="",100,U$5)-1)-INT(LOG(ABS(AX39)+(AX39=0)))))+(ROUND(AX39,(IF(U$5="",100,U$5)-1)-INT(LOG(ABS(AX39)+(AX39=0))))=0)))+1&gt;=IF(U$5="",100,U$5),"",IF(U$6&gt;0,".","")&amp;REPT("0",IF(IF(U$5="",100,U$5)-INT(LOG(ABS(ROUND(AX39,(IF(U$5="",100,U$5)-1)-INT(LOG(ABS(AX39)+(AX39=0)))))+(ROUND(AX39,(IF(U$5="",100,U$5)-1)-INT(LOG(ABS(AX39)+(AX39=0))))=0)))-1&gt;U$6,U$6,IF(U$5="",100,U$5)-INT(LOG(ABS(ROUND(AX39,(IF(U$5="",100,U$5)-1)-INT(LOG(ABS(AX39)+(AX39=0)))))+(ROUND(AX39,(IF(U$5="",100,U$5)-1)-INT(LOG(ABS(AX39)+(AX39=0))))=0)))-1)))))</f>
        <v/>
      </c>
      <c r="V39" s="163" t="str">
        <f>IF(AY39="","",TEXT(ROUND(AY39,(IF(V$5="",100,V$5)-1)-INT(LOG(ABS(AY39)+(AY39=0)))),"#,##0"&amp;IF(INT(LOG(ABS(ROUND(AY39,(IF(V$5="",100,V$5)-1)-INT(LOG(ABS(AY39)+(AY39=0)))))+(ROUND(AY39,(IF(V$5="",100,V$5)-1)-INT(LOG(ABS(AY39)+(AY39=0))))=0)))+1&gt;=IF(V$5="",100,V$5),"",IF(V$6&gt;0,".","")&amp;REPT("0",IF(IF(V$5="",100,V$5)-INT(LOG(ABS(ROUND(AY39,(IF(V$5="",100,V$5)-1)-INT(LOG(ABS(AY39)+(AY39=0)))))+(ROUND(AY39,(IF(V$5="",100,V$5)-1)-INT(LOG(ABS(AY39)+(AY39=0))))=0)))-1&gt;V$6,V$6,IF(V$5="",100,V$5)-INT(LOG(ABS(ROUND(AY39,(IF(V$5="",100,V$5)-1)-INT(LOG(ABS(AY39)+(AY39=0)))))+(ROUND(AY39,(IF(V$5="",100,V$5)-1)-INT(LOG(ABS(AY39)+(AY39=0))))=0)))-1)))))</f>
        <v/>
      </c>
      <c r="W39" s="163" t="str">
        <f>IF(AZ39="","",TEXT(ROUND(AZ39,(IF(W$5="",100,W$5)-1)-INT(LOG(ABS(AZ39)+(AZ39=0)))),"#,##0"&amp;IF(INT(LOG(ABS(ROUND(AZ39,(IF(W$5="",100,W$5)-1)-INT(LOG(ABS(AZ39)+(AZ39=0)))))+(ROUND(AZ39,(IF(W$5="",100,W$5)-1)-INT(LOG(ABS(AZ39)+(AZ39=0))))=0)))+1&gt;=IF(W$5="",100,W$5),"",IF(W$6&gt;0,".","")&amp;REPT("0",IF(IF(W$5="",100,W$5)-INT(LOG(ABS(ROUND(AZ39,(IF(W$5="",100,W$5)-1)-INT(LOG(ABS(AZ39)+(AZ39=0)))))+(ROUND(AZ39,(IF(W$5="",100,W$5)-1)-INT(LOG(ABS(AZ39)+(AZ39=0))))=0)))-1&gt;W$6,W$6,IF(W$5="",100,W$5)-INT(LOG(ABS(ROUND(AZ39,(IF(W$5="",100,W$5)-1)-INT(LOG(ABS(AZ39)+(AZ39=0)))))+(ROUND(AZ39,(IF(W$5="",100,W$5)-1)-INT(LOG(ABS(AZ39)+(AZ39=0))))=0)))-1)))))</f>
        <v/>
      </c>
      <c r="X39" s="163" t="str">
        <f>IF(BA39="","",TEXT(ROUND(BA39,(IF(X$5="",100,X$5)-1)-INT(LOG(ABS(BA39)+(BA39=0)))),"#,##0"&amp;IF(INT(LOG(ABS(ROUND(BA39,(IF(X$5="",100,X$5)-1)-INT(LOG(ABS(BA39)+(BA39=0)))))+(ROUND(BA39,(IF(X$5="",100,X$5)-1)-INT(LOG(ABS(BA39)+(BA39=0))))=0)))+1&gt;=IF(X$5="",100,X$5),"",IF(X$6&gt;0,".","")&amp;REPT("0",IF(IF(X$5="",100,X$5)-INT(LOG(ABS(ROUND(BA39,(IF(X$5="",100,X$5)-1)-INT(LOG(ABS(BA39)+(BA39=0)))))+(ROUND(BA39,(IF(X$5="",100,X$5)-1)-INT(LOG(ABS(BA39)+(BA39=0))))=0)))-1&gt;X$6,X$6,IF(X$5="",100,X$5)-INT(LOG(ABS(ROUND(BA39,(IF(X$5="",100,X$5)-1)-INT(LOG(ABS(BA39)+(BA39=0)))))+(ROUND(BA39,(IF(X$5="",100,X$5)-1)-INT(LOG(ABS(BA39)+(BA39=0))))=0)))-1)))))</f>
        <v/>
      </c>
      <c r="Y39" s="163" t="str">
        <f>IF(BB39="","",TEXT(ROUND(BB39,(IF(Y$5="",100,Y$5)-1)-INT(LOG(ABS(BB39)+(BB39=0)))),"#,##0"&amp;IF(INT(LOG(ABS(ROUND(BB39,(IF(Y$5="",100,Y$5)-1)-INT(LOG(ABS(BB39)+(BB39=0)))))+(ROUND(BB39,(IF(Y$5="",100,Y$5)-1)-INT(LOG(ABS(BB39)+(BB39=0))))=0)))+1&gt;=IF(Y$5="",100,Y$5),"",IF(Y$6&gt;0,".","")&amp;REPT("0",IF(IF(Y$5="",100,Y$5)-INT(LOG(ABS(ROUND(BB39,(IF(Y$5="",100,Y$5)-1)-INT(LOG(ABS(BB39)+(BB39=0)))))+(ROUND(BB39,(IF(Y$5="",100,Y$5)-1)-INT(LOG(ABS(BB39)+(BB39=0))))=0)))-1&gt;Y$6,Y$6,IF(Y$5="",100,Y$5)-INT(LOG(ABS(ROUND(BB39,(IF(Y$5="",100,Y$5)-1)-INT(LOG(ABS(BB39)+(BB39=0)))))+(ROUND(BB39,(IF(Y$5="",100,Y$5)-1)-INT(LOG(ABS(BB39)+(BB39=0))))=0)))-1)))))</f>
        <v/>
      </c>
      <c r="Z39" s="163" t="str">
        <f>IF(BC39="","",TEXT(ROUND(BC39,(IF(Z$5="",100,Z$5)-1)-INT(LOG(ABS(BC39)+(BC39=0)))),"#,##0"&amp;IF(INT(LOG(ABS(ROUND(BC39,(IF(Z$5="",100,Z$5)-1)-INT(LOG(ABS(BC39)+(BC39=0)))))+(ROUND(BC39,(IF(Z$5="",100,Z$5)-1)-INT(LOG(ABS(BC39)+(BC39=0))))=0)))+1&gt;=IF(Z$5="",100,Z$5),"",IF(Z$6&gt;0,".","")&amp;REPT("0",IF(IF(Z$5="",100,Z$5)-INT(LOG(ABS(ROUND(BC39,(IF(Z$5="",100,Z$5)-1)-INT(LOG(ABS(BC39)+(BC39=0)))))+(ROUND(BC39,(IF(Z$5="",100,Z$5)-1)-INT(LOG(ABS(BC39)+(BC39=0))))=0)))-1&gt;Z$6,Z$6,IF(Z$5="",100,Z$5)-INT(LOG(ABS(ROUND(BC39,(IF(Z$5="",100,Z$5)-1)-INT(LOG(ABS(BC39)+(BC39=0)))))+(ROUND(BC39,(IF(Z$5="",100,Z$5)-1)-INT(LOG(ABS(BC39)+(BC39=0))))=0)))-1)))))</f>
        <v/>
      </c>
      <c r="AA39" s="163" t="str">
        <f>IF(BD39="","",TEXT(ROUND(BD39,(IF(AA$5="",100,AA$5)-1)-INT(LOG(ABS(BD39)+(BD39=0)))),"#,##0"&amp;IF(INT(LOG(ABS(ROUND(BD39,(IF(AA$5="",100,AA$5)-1)-INT(LOG(ABS(BD39)+(BD39=0)))))+(ROUND(BD39,(IF(AA$5="",100,AA$5)-1)-INT(LOG(ABS(BD39)+(BD39=0))))=0)))+1&gt;=IF(AA$5="",100,AA$5),"",IF(AA$6&gt;0,".","")&amp;REPT("0",IF(IF(AA$5="",100,AA$5)-INT(LOG(ABS(ROUND(BD39,(IF(AA$5="",100,AA$5)-1)-INT(LOG(ABS(BD39)+(BD39=0)))))+(ROUND(BD39,(IF(AA$5="",100,AA$5)-1)-INT(LOG(ABS(BD39)+(BD39=0))))=0)))-1&gt;AA$6,AA$6,IF(AA$5="",100,AA$5)-INT(LOG(ABS(ROUND(BD39,(IF(AA$5="",100,AA$5)-1)-INT(LOG(ABS(BD39)+(BD39=0)))))+(ROUND(BD39,(IF(AA$5="",100,AA$5)-1)-INT(LOG(ABS(BD39)+(BD39=0))))=0)))-1)))))</f>
        <v/>
      </c>
      <c r="AB39" s="163" t="str">
        <f>IF(BE39="","",TEXT(ROUND(BE39,(IF(AB$5="",100,AB$5)-1)-INT(LOG(ABS(BE39)+(BE39=0)))),"#,##0"&amp;IF(INT(LOG(ABS(ROUND(BE39,(IF(AB$5="",100,AB$5)-1)-INT(LOG(ABS(BE39)+(BE39=0)))))+(ROUND(BE39,(IF(AB$5="",100,AB$5)-1)-INT(LOG(ABS(BE39)+(BE39=0))))=0)))+1&gt;=IF(AB$5="",100,AB$5),"",IF(AB$6&gt;0,".","")&amp;REPT("0",IF(IF(AB$5="",100,AB$5)-INT(LOG(ABS(ROUND(BE39,(IF(AB$5="",100,AB$5)-1)-INT(LOG(ABS(BE39)+(BE39=0)))))+(ROUND(BE39,(IF(AB$5="",100,AB$5)-1)-INT(LOG(ABS(BE39)+(BE39=0))))=0)))-1&gt;AB$6,AB$6,IF(AB$5="",100,AB$5)-INT(LOG(ABS(ROUND(BE39,(IF(AB$5="",100,AB$5)-1)-INT(LOG(ABS(BE39)+(BE39=0)))))+(ROUND(BE39,(IF(AB$5="",100,AB$5)-1)-INT(LOG(ABS(BE39)+(BE39=0))))=0)))-1)))))</f>
        <v/>
      </c>
      <c r="AC39" s="163" t="str">
        <f t="shared" ref="AC39:AD41" si="5">IF(BF39="","",TEXT(ROUND(BF39,(IF(AC$5="",100,AC$5)-1)-INT(LOG(ABS(BF39)+(BF39=0)))),"#,##0"&amp;IF(INT(LOG(ABS(ROUND(BF39,(IF(AC$5="",100,AC$5)-1)-INT(LOG(ABS(BF39)+(BF39=0)))))+(ROUND(BF39,(IF(AC$5="",100,AC$5)-1)-INT(LOG(ABS(BF39)+(BF39=0))))=0)))+1&gt;=IF(AC$5="",100,AC$5),"",IF(AC$6&gt;0,".","")&amp;REPT("0",IF(IF(AC$5="",100,AC$5)-INT(LOG(ABS(ROUND(BF39,(IF(AC$5="",100,AC$5)-1)-INT(LOG(ABS(BF39)+(BF39=0)))))+(ROUND(BF39,(IF(AC$5="",100,AC$5)-1)-INT(LOG(ABS(BF39)+(BF39=0))))=0)))-1&gt;AC$6,AC$6,IF(AC$5="",100,AC$5)-INT(LOG(ABS(ROUND(BF39,(IF(AC$5="",100,AC$5)-1)-INT(LOG(ABS(BF39)+(BF39=0)))))+(ROUND(BF39,(IF(AC$5="",100,AC$5)-1)-INT(LOG(ABS(BF39)+(BF39=0))))=0)))-1)))))</f>
        <v/>
      </c>
      <c r="AD39" s="163" t="str">
        <f t="shared" si="5"/>
        <v/>
      </c>
      <c r="AF39" s="176" t="str">
        <f t="shared" ref="AF39:BG39" si="6">IF(COUNT(AF7:AF37)=0,"",AVERAGE(AF7:AF37))</f>
        <v/>
      </c>
      <c r="AG39" s="176" t="str">
        <f t="shared" si="6"/>
        <v/>
      </c>
      <c r="AH39" s="176" t="str">
        <f t="shared" si="6"/>
        <v/>
      </c>
      <c r="AI39" s="176" t="str">
        <f t="shared" si="6"/>
        <v/>
      </c>
      <c r="AJ39" s="176" t="str">
        <f t="shared" si="6"/>
        <v/>
      </c>
      <c r="AK39" s="176" t="str">
        <f t="shared" si="6"/>
        <v/>
      </c>
      <c r="AL39" s="176" t="str">
        <f t="shared" si="6"/>
        <v/>
      </c>
      <c r="AM39" s="176" t="str">
        <f t="shared" si="6"/>
        <v/>
      </c>
      <c r="AN39" s="176" t="str">
        <f t="shared" si="6"/>
        <v/>
      </c>
      <c r="AO39" s="176" t="str">
        <f t="shared" si="6"/>
        <v/>
      </c>
      <c r="AP39" s="176" t="str">
        <f t="shared" si="6"/>
        <v/>
      </c>
      <c r="AQ39" s="176" t="str">
        <f t="shared" si="6"/>
        <v/>
      </c>
      <c r="AR39" s="176" t="str">
        <f t="shared" si="6"/>
        <v/>
      </c>
      <c r="AS39" s="176" t="str">
        <f t="shared" si="6"/>
        <v/>
      </c>
      <c r="AT39" s="176" t="str">
        <f t="shared" si="6"/>
        <v/>
      </c>
      <c r="AU39" s="176" t="str">
        <f t="shared" si="6"/>
        <v/>
      </c>
      <c r="AV39" s="176" t="str">
        <f t="shared" si="6"/>
        <v/>
      </c>
      <c r="AW39" s="176" t="str">
        <f t="shared" si="6"/>
        <v/>
      </c>
      <c r="AX39" s="176" t="str">
        <f t="shared" si="6"/>
        <v/>
      </c>
      <c r="AY39" s="176" t="str">
        <f t="shared" si="6"/>
        <v/>
      </c>
      <c r="AZ39" s="176" t="str">
        <f t="shared" si="6"/>
        <v/>
      </c>
      <c r="BA39" s="176" t="str">
        <f t="shared" si="6"/>
        <v/>
      </c>
      <c r="BB39" s="176" t="str">
        <f t="shared" si="6"/>
        <v/>
      </c>
      <c r="BC39" s="176" t="str">
        <f t="shared" si="6"/>
        <v/>
      </c>
      <c r="BD39" s="176" t="str">
        <f t="shared" si="6"/>
        <v/>
      </c>
      <c r="BE39" s="176" t="str">
        <f t="shared" si="6"/>
        <v/>
      </c>
      <c r="BF39" s="176" t="str">
        <f t="shared" si="6"/>
        <v/>
      </c>
      <c r="BG39" s="176" t="str">
        <f t="shared" si="6"/>
        <v/>
      </c>
    </row>
    <row r="40" spans="1:59" ht="11.25" customHeight="1">
      <c r="A40" s="152" t="s">
        <v>35</v>
      </c>
      <c r="B40" s="157"/>
      <c r="C40" s="163" t="str">
        <f>IF(AF40="","",TEXT(ROUND(AF40,(IF(C$5="",100,C$5)-1)-INT(LOG(ABS(AF40)+(AF40=0)))),"#,##0"&amp;IF(INT(LOG(ABS(ROUND(AF40,(IF(C$5="",100,C$5)-1)-INT(LOG(ABS(AF40)+(AF40=0)))))+(ROUND(AF40,(IF(C$5="",100,C$5)-1)-INT(LOG(ABS(AF40)+(AF40=0))))=0)))+1&gt;=IF(C$5="",100,C$5),"",IF(C$6&gt;0,".","")&amp;REPT("0",IF(IF(C$5="",100,C$5)-INT(LOG(ABS(ROUND(AF40,(IF(C$5="",100,C$5)-1)-INT(LOG(ABS(AF40)+(AF40=0)))))+(ROUND(AF40,(IF(C$5="",100,C$5)-1)-INT(LOG(ABS(AF40)+(AF40=0))))=0)))-1&gt;C$6,C$6,IF(C$5="",100,C$5)-INT(LOG(ABS(ROUND(AF40,(IF(C$5="",100,C$5)-1)-INT(LOG(ABS(AF40)+(AF40=0)))))+(ROUND(AF40,(IF(C$5="",100,C$5)-1)-INT(LOG(ABS(AF40)+(AF40=0))))=0)))-1)))))</f>
        <v/>
      </c>
      <c r="D40" s="163" t="str">
        <f>IF(AG40="","",TEXT(ROUND(AG40,(IF(D$5="",100,D$5)-1)-INT(LOG(ABS(AG40)+(AG40=0)))),"#,##0"&amp;IF(INT(LOG(ABS(ROUND(AG40,(IF(D$5="",100,D$5)-1)-INT(LOG(ABS(AG40)+(AG40=0)))))+(ROUND(AG40,(IF(D$5="",100,D$5)-1)-INT(LOG(ABS(AG40)+(AG40=0))))=0)))+1&gt;=IF(D$5="",100,D$5),"",IF(D$6&gt;0,".","")&amp;REPT("0",IF(IF(D$5="",100,D$5)-INT(LOG(ABS(ROUND(AG40,(IF(D$5="",100,D$5)-1)-INT(LOG(ABS(AG40)+(AG40=0)))))+(ROUND(AG40,(IF(D$5="",100,D$5)-1)-INT(LOG(ABS(AG40)+(AG40=0))))=0)))-1&gt;D$6,D$6,IF(D$5="",100,D$5)-INT(LOG(ABS(ROUND(AG40,(IF(D$5="",100,D$5)-1)-INT(LOG(ABS(AG40)+(AG40=0)))))+(ROUND(AG40,(IF(D$5="",100,D$5)-1)-INT(LOG(ABS(AG40)+(AG40=0))))=0)))-1)))))</f>
        <v/>
      </c>
      <c r="E40" s="163" t="str">
        <f t="shared" si="2"/>
        <v/>
      </c>
      <c r="F40" s="163" t="str">
        <f t="shared" si="2"/>
        <v/>
      </c>
      <c r="G40" s="163" t="str">
        <f>IF(AJ40="","",TEXT(ROUND(AJ40,(IF(G$5="",100,G$5)-1)-INT(LOG(ABS(AJ40)+(AJ40=0)))),"#,##0"&amp;IF(INT(LOG(ABS(ROUND(AJ40,(IF(G$5="",100,G$5)-1)-INT(LOG(ABS(AJ40)+(AJ40=0)))))+(ROUND(AJ40,(IF(G$5="",100,G$5)-1)-INT(LOG(ABS(AJ40)+(AJ40=0))))=0)))+1&gt;=IF(G$5="",100,G$5),"",IF(G$6&gt;0,".","")&amp;REPT("0",IF(IF(G$5="",100,G$5)-INT(LOG(ABS(ROUND(AJ40,(IF(G$5="",100,G$5)-1)-INT(LOG(ABS(AJ40)+(AJ40=0)))))+(ROUND(AJ40,(IF(G$5="",100,G$5)-1)-INT(LOG(ABS(AJ40)+(AJ40=0))))=0)))-1&gt;G$6,G$6,IF(G$5="",100,G$5)-INT(LOG(ABS(ROUND(AJ40,(IF(G$5="",100,G$5)-1)-INT(LOG(ABS(AJ40)+(AJ40=0)))))+(ROUND(AJ40,(IF(G$5="",100,G$5)-1)-INT(LOG(ABS(AJ40)+(AJ40=0))))=0)))-1)))))</f>
        <v/>
      </c>
      <c r="H40" s="163" t="str">
        <f>IF(AK40="","",TEXT(ROUND(AK40,(IF(H$5="",100,H$5)-1)-INT(LOG(ABS(AK40)+(AK40=0)))),"#,##0"&amp;IF(INT(LOG(ABS(ROUND(AK40,(IF(H$5="",100,H$5)-1)-INT(LOG(ABS(AK40)+(AK40=0)))))+(ROUND(AK40,(IF(H$5="",100,H$5)-1)-INT(LOG(ABS(AK40)+(AK40=0))))=0)))+1&gt;=IF(H$5="",100,H$5),"",IF(H$6&gt;0,".","")&amp;REPT("0",IF(IF(H$5="",100,H$5)-INT(LOG(ABS(ROUND(AK40,(IF(H$5="",100,H$5)-1)-INT(LOG(ABS(AK40)+(AK40=0)))))+(ROUND(AK40,(IF(H$5="",100,H$5)-1)-INT(LOG(ABS(AK40)+(AK40=0))))=0)))-1&gt;H$6,H$6,IF(H$5="",100,H$5)-INT(LOG(ABS(ROUND(AK40,(IF(H$5="",100,H$5)-1)-INT(LOG(ABS(AK40)+(AK40=0)))))+(ROUND(AK40,(IF(H$5="",100,H$5)-1)-INT(LOG(ABS(AK40)+(AK40=0))))=0)))-1)))))</f>
        <v/>
      </c>
      <c r="I40" s="163" t="str">
        <f>IF(AL40="","",TEXT(ROUND(AL40,(IF(I$5="",100,I$5)-1)-INT(LOG(ABS(AL40)+(AL40=0)))),"#,##0"&amp;IF(INT(LOG(ABS(ROUND(AL40,(IF(I$5="",100,I$5)-1)-INT(LOG(ABS(AL40)+(AL40=0)))))+(ROUND(AL40,(IF(I$5="",100,I$5)-1)-INT(LOG(ABS(AL40)+(AL40=0))))=0)))+1&gt;=IF(I$5="",100,I$5),"",IF(I$6&gt;0,".","")&amp;REPT("0",IF(IF(I$5="",100,I$5)-INT(LOG(ABS(ROUND(AL40,(IF(I$5="",100,I$5)-1)-INT(LOG(ABS(AL40)+(AL40=0)))))+(ROUND(AL40,(IF(I$5="",100,I$5)-1)-INT(LOG(ABS(AL40)+(AL40=0))))=0)))-1&gt;I$6,I$6,IF(I$5="",100,I$5)-INT(LOG(ABS(ROUND(AL40,(IF(I$5="",100,I$5)-1)-INT(LOG(ABS(AL40)+(AL40=0)))))+(ROUND(AL40,(IF(I$5="",100,I$5)-1)-INT(LOG(ABS(AL40)+(AL40=0))))=0)))-1)))))</f>
        <v/>
      </c>
      <c r="J40" s="163" t="str">
        <f>IF(AM40="","",TEXT(ROUND(AM40,(IF(J$5="",100,J$5)-1)-INT(LOG(ABS(AM40)+(AM40=0)))),"#,##0"&amp;IF(INT(LOG(ABS(ROUND(AM40,(IF(J$5="",100,J$5)-1)-INT(LOG(ABS(AM40)+(AM40=0)))))+(ROUND(AM40,(IF(J$5="",100,J$5)-1)-INT(LOG(ABS(AM40)+(AM40=0))))=0)))+1&gt;=IF(J$5="",100,J$5),"",IF(J$6&gt;0,".","")&amp;REPT("0",IF(IF(J$5="",100,J$5)-INT(LOG(ABS(ROUND(AM40,(IF(J$5="",100,J$5)-1)-INT(LOG(ABS(AM40)+(AM40=0)))))+(ROUND(AM40,(IF(J$5="",100,J$5)-1)-INT(LOG(ABS(AM40)+(AM40=0))))=0)))-1&gt;J$6,J$6,IF(J$5="",100,J$5)-INT(LOG(ABS(ROUND(AM40,(IF(J$5="",100,J$5)-1)-INT(LOG(ABS(AM40)+(AM40=0)))))+(ROUND(AM40,(IF(J$5="",100,J$5)-1)-INT(LOG(ABS(AM40)+(AM40=0))))=0)))-1)))))</f>
        <v/>
      </c>
      <c r="K40" s="163" t="str">
        <f>IF(AN40="","",TEXT(ROUND(AN40,(IF(K$5="",100,K$5)-1)-INT(LOG(ABS(AN40)+(AN40=0)))),"#,##0"&amp;IF(INT(LOG(ABS(ROUND(AN40,(IF(K$5="",100,K$5)-1)-INT(LOG(ABS(AN40)+(AN40=0)))))+(ROUND(AN40,(IF(K$5="",100,K$5)-1)-INT(LOG(ABS(AN40)+(AN40=0))))=0)))+1&gt;=IF(K$5="",100,K$5),"",IF(K$6&gt;0,".","")&amp;REPT("0",IF(IF(K$5="",100,K$5)-INT(LOG(ABS(ROUND(AN40,(IF(K$5="",100,K$5)-1)-INT(LOG(ABS(AN40)+(AN40=0)))))+(ROUND(AN40,(IF(K$5="",100,K$5)-1)-INT(LOG(ABS(AN40)+(AN40=0))))=0)))-1&gt;K$6,K$6,IF(K$5="",100,K$5)-INT(LOG(ABS(ROUND(AN40,(IF(K$5="",100,K$5)-1)-INT(LOG(ABS(AN40)+(AN40=0)))))+(ROUND(AN40,(IF(K$5="",100,K$5)-1)-INT(LOG(ABS(AN40)+(AN40=0))))=0)))-1)))))</f>
        <v/>
      </c>
      <c r="L40" s="163" t="str">
        <f>IF(AO40="","",TEXT(ROUND(AO40,(IF(L$5="",100,L$5)-1)-INT(LOG(ABS(AO40)+(AO40=0)))),"#,##0"&amp;IF(INT(LOG(ABS(ROUND(AO40,(IF(L$5="",100,L$5)-1)-INT(LOG(ABS(AO40)+(AO40=0)))))+(ROUND(AO40,(IF(L$5="",100,L$5)-1)-INT(LOG(ABS(AO40)+(AO40=0))))=0)))+1&gt;=IF(L$5="",100,L$5),"",IF(L$6&gt;0,".","")&amp;REPT("0",IF(IF(L$5="",100,L$5)-INT(LOG(ABS(ROUND(AO40,(IF(L$5="",100,L$5)-1)-INT(LOG(ABS(AO40)+(AO40=0)))))+(ROUND(AO40,(IF(L$5="",100,L$5)-1)-INT(LOG(ABS(AO40)+(AO40=0))))=0)))-1&gt;L$6,L$6,IF(L$5="",100,L$5)-INT(LOG(ABS(ROUND(AO40,(IF(L$5="",100,L$5)-1)-INT(LOG(ABS(AO40)+(AO40=0)))))+(ROUND(AO40,(IF(L$5="",100,L$5)-1)-INT(LOG(ABS(AO40)+(AO40=0))))=0)))-1)))))</f>
        <v/>
      </c>
      <c r="M40" s="163" t="str">
        <f>IF(AP40="","",TEXT(ROUND(AP40,(IF(M$5="",100,M$5)-1)-INT(LOG(ABS(AP40)+(AP40=0)))),"#,##0"&amp;IF(INT(LOG(ABS(ROUND(AP40,(IF(M$5="",100,M$5)-1)-INT(LOG(ABS(AP40)+(AP40=0)))))+(ROUND(AP40,(IF(M$5="",100,M$5)-1)-INT(LOG(ABS(AP40)+(AP40=0))))=0)))+1&gt;=IF(M$5="",100,M$5),"",IF(M$6&gt;0,".","")&amp;REPT("0",IF(IF(M$5="",100,M$5)-INT(LOG(ABS(ROUND(AP40,(IF(M$5="",100,M$5)-1)-INT(LOG(ABS(AP40)+(AP40=0)))))+(ROUND(AP40,(IF(M$5="",100,M$5)-1)-INT(LOG(ABS(AP40)+(AP40=0))))=0)))-1&gt;M$6,M$6,IF(M$5="",100,M$5)-INT(LOG(ABS(ROUND(AP40,(IF(M$5="",100,M$5)-1)-INT(LOG(ABS(AP40)+(AP40=0)))))+(ROUND(AP40,(IF(M$5="",100,M$5)-1)-INT(LOG(ABS(AP40)+(AP40=0))))=0)))-1)))))</f>
        <v/>
      </c>
      <c r="N40" s="163" t="str">
        <f>IF(AQ40="","",TEXT(ROUND(AQ40,(IF(N$5="",100,N$5)-1)-INT(LOG(ABS(AQ40)+(AQ40=0)))),"#,##0"&amp;IF(INT(LOG(ABS(ROUND(AQ40,(IF(N$5="",100,N$5)-1)-INT(LOG(ABS(AQ40)+(AQ40=0)))))+(ROUND(AQ40,(IF(N$5="",100,N$5)-1)-INT(LOG(ABS(AQ40)+(AQ40=0))))=0)))+1&gt;=IF(N$5="",100,N$5),"",IF(N$6&gt;0,".","")&amp;REPT("0",IF(IF(N$5="",100,N$5)-INT(LOG(ABS(ROUND(AQ40,(IF(N$5="",100,N$5)-1)-INT(LOG(ABS(AQ40)+(AQ40=0)))))+(ROUND(AQ40,(IF(N$5="",100,N$5)-1)-INT(LOG(ABS(AQ40)+(AQ40=0))))=0)))-1&gt;N$6,N$6,IF(N$5="",100,N$5)-INT(LOG(ABS(ROUND(AQ40,(IF(N$5="",100,N$5)-1)-INT(LOG(ABS(AQ40)+(AQ40=0)))))+(ROUND(AQ40,(IF(N$5="",100,N$5)-1)-INT(LOG(ABS(AQ40)+(AQ40=0))))=0)))-1)))))</f>
        <v/>
      </c>
      <c r="O40" s="163" t="str">
        <f t="shared" si="4"/>
        <v/>
      </c>
      <c r="P40" s="163" t="str">
        <f t="shared" si="4"/>
        <v/>
      </c>
      <c r="Q40" s="163" t="str">
        <f>IF(AT40="","",TEXT(ROUND(AT40,(IF(Q$5="",100,Q$5)-1)-INT(LOG(ABS(AT40)+(AT40=0)))),"#,##0"&amp;IF(INT(LOG(ABS(ROUND(AT40,(IF(Q$5="",100,Q$5)-1)-INT(LOG(ABS(AT40)+(AT40=0)))))+(ROUND(AT40,(IF(Q$5="",100,Q$5)-1)-INT(LOG(ABS(AT40)+(AT40=0))))=0)))+1&gt;=IF(Q$5="",100,Q$5),"",IF(Q$6&gt;0,".","")&amp;REPT("0",IF(IF(Q$5="",100,Q$5)-INT(LOG(ABS(ROUND(AT40,(IF(Q$5="",100,Q$5)-1)-INT(LOG(ABS(AT40)+(AT40=0)))))+(ROUND(AT40,(IF(Q$5="",100,Q$5)-1)-INT(LOG(ABS(AT40)+(AT40=0))))=0)))-1&gt;Q$6,Q$6,IF(Q$5="",100,Q$5)-INT(LOG(ABS(ROUND(AT40,(IF(Q$5="",100,Q$5)-1)-INT(LOG(ABS(AT40)+(AT40=0)))))+(ROUND(AT40,(IF(Q$5="",100,Q$5)-1)-INT(LOG(ABS(AT40)+(AT40=0))))=0)))-1)))))</f>
        <v/>
      </c>
      <c r="R40" s="163" t="str">
        <f>IF(AU40="","",TEXT(ROUND(AU40,(IF(R$5="",100,R$5)-1)-INT(LOG(ABS(AU40)+(AU40=0)))),"#,##0"&amp;IF(INT(LOG(ABS(ROUND(AU40,(IF(R$5="",100,R$5)-1)-INT(LOG(ABS(AU40)+(AU40=0)))))+(ROUND(AU40,(IF(R$5="",100,R$5)-1)-INT(LOG(ABS(AU40)+(AU40=0))))=0)))+1&gt;=IF(R$5="",100,R$5),"",IF(R$6&gt;0,".","")&amp;REPT("0",IF(IF(R$5="",100,R$5)-INT(LOG(ABS(ROUND(AU40,(IF(R$5="",100,R$5)-1)-INT(LOG(ABS(AU40)+(AU40=0)))))+(ROUND(AU40,(IF(R$5="",100,R$5)-1)-INT(LOG(ABS(AU40)+(AU40=0))))=0)))-1&gt;R$6,R$6,IF(R$5="",100,R$5)-INT(LOG(ABS(ROUND(AU40,(IF(R$5="",100,R$5)-1)-INT(LOG(ABS(AU40)+(AU40=0)))))+(ROUND(AU40,(IF(R$5="",100,R$5)-1)-INT(LOG(ABS(AU40)+(AU40=0))))=0)))-1)))))</f>
        <v/>
      </c>
      <c r="S40" s="163" t="str">
        <f t="shared" si="3"/>
        <v/>
      </c>
      <c r="T40" s="163" t="str">
        <f t="shared" si="3"/>
        <v/>
      </c>
      <c r="U40" s="163" t="str">
        <f>IF(AX40="","",TEXT(ROUND(AX40,(IF(U$5="",100,U$5)-1)-INT(LOG(ABS(AX40)+(AX40=0)))),"#,##0"&amp;IF(INT(LOG(ABS(ROUND(AX40,(IF(U$5="",100,U$5)-1)-INT(LOG(ABS(AX40)+(AX40=0)))))+(ROUND(AX40,(IF(U$5="",100,U$5)-1)-INT(LOG(ABS(AX40)+(AX40=0))))=0)))+1&gt;=IF(U$5="",100,U$5),"",IF(U$6&gt;0,".","")&amp;REPT("0",IF(IF(U$5="",100,U$5)-INT(LOG(ABS(ROUND(AX40,(IF(U$5="",100,U$5)-1)-INT(LOG(ABS(AX40)+(AX40=0)))))+(ROUND(AX40,(IF(U$5="",100,U$5)-1)-INT(LOG(ABS(AX40)+(AX40=0))))=0)))-1&gt;U$6,U$6,IF(U$5="",100,U$5)-INT(LOG(ABS(ROUND(AX40,(IF(U$5="",100,U$5)-1)-INT(LOG(ABS(AX40)+(AX40=0)))))+(ROUND(AX40,(IF(U$5="",100,U$5)-1)-INT(LOG(ABS(AX40)+(AX40=0))))=0)))-1)))))</f>
        <v/>
      </c>
      <c r="V40" s="163" t="str">
        <f>IF(AY40="","",TEXT(ROUND(AY40,(IF(V$5="",100,V$5)-1)-INT(LOG(ABS(AY40)+(AY40=0)))),"#,##0"&amp;IF(INT(LOG(ABS(ROUND(AY40,(IF(V$5="",100,V$5)-1)-INT(LOG(ABS(AY40)+(AY40=0)))))+(ROUND(AY40,(IF(V$5="",100,V$5)-1)-INT(LOG(ABS(AY40)+(AY40=0))))=0)))+1&gt;=IF(V$5="",100,V$5),"",IF(V$6&gt;0,".","")&amp;REPT("0",IF(IF(V$5="",100,V$5)-INT(LOG(ABS(ROUND(AY40,(IF(V$5="",100,V$5)-1)-INT(LOG(ABS(AY40)+(AY40=0)))))+(ROUND(AY40,(IF(V$5="",100,V$5)-1)-INT(LOG(ABS(AY40)+(AY40=0))))=0)))-1&gt;V$6,V$6,IF(V$5="",100,V$5)-INT(LOG(ABS(ROUND(AY40,(IF(V$5="",100,V$5)-1)-INT(LOG(ABS(AY40)+(AY40=0)))))+(ROUND(AY40,(IF(V$5="",100,V$5)-1)-INT(LOG(ABS(AY40)+(AY40=0))))=0)))-1)))))</f>
        <v/>
      </c>
      <c r="W40" s="163" t="str">
        <f>IF(AZ40="","",TEXT(ROUND(AZ40,(IF(W$5="",100,W$5)-1)-INT(LOG(ABS(AZ40)+(AZ40=0)))),"#,##0"&amp;IF(INT(LOG(ABS(ROUND(AZ40,(IF(W$5="",100,W$5)-1)-INT(LOG(ABS(AZ40)+(AZ40=0)))))+(ROUND(AZ40,(IF(W$5="",100,W$5)-1)-INT(LOG(ABS(AZ40)+(AZ40=0))))=0)))+1&gt;=IF(W$5="",100,W$5),"",IF(W$6&gt;0,".","")&amp;REPT("0",IF(IF(W$5="",100,W$5)-INT(LOG(ABS(ROUND(AZ40,(IF(W$5="",100,W$5)-1)-INT(LOG(ABS(AZ40)+(AZ40=0)))))+(ROUND(AZ40,(IF(W$5="",100,W$5)-1)-INT(LOG(ABS(AZ40)+(AZ40=0))))=0)))-1&gt;W$6,W$6,IF(W$5="",100,W$5)-INT(LOG(ABS(ROUND(AZ40,(IF(W$5="",100,W$5)-1)-INT(LOG(ABS(AZ40)+(AZ40=0)))))+(ROUND(AZ40,(IF(W$5="",100,W$5)-1)-INT(LOG(ABS(AZ40)+(AZ40=0))))=0)))-1)))))</f>
        <v/>
      </c>
      <c r="X40" s="163" t="str">
        <f>IF(BA40="","",TEXT(ROUND(BA40,(IF(X$5="",100,X$5)-1)-INT(LOG(ABS(BA40)+(BA40=0)))),"#,##0"&amp;IF(INT(LOG(ABS(ROUND(BA40,(IF(X$5="",100,X$5)-1)-INT(LOG(ABS(BA40)+(BA40=0)))))+(ROUND(BA40,(IF(X$5="",100,X$5)-1)-INT(LOG(ABS(BA40)+(BA40=0))))=0)))+1&gt;=IF(X$5="",100,X$5),"",IF(X$6&gt;0,".","")&amp;REPT("0",IF(IF(X$5="",100,X$5)-INT(LOG(ABS(ROUND(BA40,(IF(X$5="",100,X$5)-1)-INT(LOG(ABS(BA40)+(BA40=0)))))+(ROUND(BA40,(IF(X$5="",100,X$5)-1)-INT(LOG(ABS(BA40)+(BA40=0))))=0)))-1&gt;X$6,X$6,IF(X$5="",100,X$5)-INT(LOG(ABS(ROUND(BA40,(IF(X$5="",100,X$5)-1)-INT(LOG(ABS(BA40)+(BA40=0)))))+(ROUND(BA40,(IF(X$5="",100,X$5)-1)-INT(LOG(ABS(BA40)+(BA40=0))))=0)))-1)))))</f>
        <v/>
      </c>
      <c r="Y40" s="163" t="str">
        <f>IF(BB40="","",TEXT(ROUND(BB40,(IF(Y$5="",100,Y$5)-1)-INT(LOG(ABS(BB40)+(BB40=0)))),"#,##0"&amp;IF(INT(LOG(ABS(ROUND(BB40,(IF(Y$5="",100,Y$5)-1)-INT(LOG(ABS(BB40)+(BB40=0)))))+(ROUND(BB40,(IF(Y$5="",100,Y$5)-1)-INT(LOG(ABS(BB40)+(BB40=0))))=0)))+1&gt;=IF(Y$5="",100,Y$5),"",IF(Y$6&gt;0,".","")&amp;REPT("0",IF(IF(Y$5="",100,Y$5)-INT(LOG(ABS(ROUND(BB40,(IF(Y$5="",100,Y$5)-1)-INT(LOG(ABS(BB40)+(BB40=0)))))+(ROUND(BB40,(IF(Y$5="",100,Y$5)-1)-INT(LOG(ABS(BB40)+(BB40=0))))=0)))-1&gt;Y$6,Y$6,IF(Y$5="",100,Y$5)-INT(LOG(ABS(ROUND(BB40,(IF(Y$5="",100,Y$5)-1)-INT(LOG(ABS(BB40)+(BB40=0)))))+(ROUND(BB40,(IF(Y$5="",100,Y$5)-1)-INT(LOG(ABS(BB40)+(BB40=0))))=0)))-1)))))</f>
        <v/>
      </c>
      <c r="Z40" s="163" t="str">
        <f>IF(BC40="","",TEXT(ROUND(BC40,(IF(Z$5="",100,Z$5)-1)-INT(LOG(ABS(BC40)+(BC40=0)))),"#,##0"&amp;IF(INT(LOG(ABS(ROUND(BC40,(IF(Z$5="",100,Z$5)-1)-INT(LOG(ABS(BC40)+(BC40=0)))))+(ROUND(BC40,(IF(Z$5="",100,Z$5)-1)-INT(LOG(ABS(BC40)+(BC40=0))))=0)))+1&gt;=IF(Z$5="",100,Z$5),"",IF(Z$6&gt;0,".","")&amp;REPT("0",IF(IF(Z$5="",100,Z$5)-INT(LOG(ABS(ROUND(BC40,(IF(Z$5="",100,Z$5)-1)-INT(LOG(ABS(BC40)+(BC40=0)))))+(ROUND(BC40,(IF(Z$5="",100,Z$5)-1)-INT(LOG(ABS(BC40)+(BC40=0))))=0)))-1&gt;Z$6,Z$6,IF(Z$5="",100,Z$5)-INT(LOG(ABS(ROUND(BC40,(IF(Z$5="",100,Z$5)-1)-INT(LOG(ABS(BC40)+(BC40=0)))))+(ROUND(BC40,(IF(Z$5="",100,Z$5)-1)-INT(LOG(ABS(BC40)+(BC40=0))))=0)))-1)))))</f>
        <v/>
      </c>
      <c r="AA40" s="163" t="str">
        <f>IF(BD40="","",TEXT(ROUND(BD40,(IF(AA$5="",100,AA$5)-1)-INT(LOG(ABS(BD40)+(BD40=0)))),"#,##0"&amp;IF(INT(LOG(ABS(ROUND(BD40,(IF(AA$5="",100,AA$5)-1)-INT(LOG(ABS(BD40)+(BD40=0)))))+(ROUND(BD40,(IF(AA$5="",100,AA$5)-1)-INT(LOG(ABS(BD40)+(BD40=0))))=0)))+1&gt;=IF(AA$5="",100,AA$5),"",IF(AA$6&gt;0,".","")&amp;REPT("0",IF(IF(AA$5="",100,AA$5)-INT(LOG(ABS(ROUND(BD40,(IF(AA$5="",100,AA$5)-1)-INT(LOG(ABS(BD40)+(BD40=0)))))+(ROUND(BD40,(IF(AA$5="",100,AA$5)-1)-INT(LOG(ABS(BD40)+(BD40=0))))=0)))-1&gt;AA$6,AA$6,IF(AA$5="",100,AA$5)-INT(LOG(ABS(ROUND(BD40,(IF(AA$5="",100,AA$5)-1)-INT(LOG(ABS(BD40)+(BD40=0)))))+(ROUND(BD40,(IF(AA$5="",100,AA$5)-1)-INT(LOG(ABS(BD40)+(BD40=0))))=0)))-1)))))</f>
        <v/>
      </c>
      <c r="AB40" s="163" t="str">
        <f>IF(BE40="","",TEXT(ROUND(BE40,(IF(AB$5="",100,AB$5)-1)-INT(LOG(ABS(BE40)+(BE40=0)))),"#,##0"&amp;IF(INT(LOG(ABS(ROUND(BE40,(IF(AB$5="",100,AB$5)-1)-INT(LOG(ABS(BE40)+(BE40=0)))))+(ROUND(BE40,(IF(AB$5="",100,AB$5)-1)-INT(LOG(ABS(BE40)+(BE40=0))))=0)))+1&gt;=IF(AB$5="",100,AB$5),"",IF(AB$6&gt;0,".","")&amp;REPT("0",IF(IF(AB$5="",100,AB$5)-INT(LOG(ABS(ROUND(BE40,(IF(AB$5="",100,AB$5)-1)-INT(LOG(ABS(BE40)+(BE40=0)))))+(ROUND(BE40,(IF(AB$5="",100,AB$5)-1)-INT(LOG(ABS(BE40)+(BE40=0))))=0)))-1&gt;AB$6,AB$6,IF(AB$5="",100,AB$5)-INT(LOG(ABS(ROUND(BE40,(IF(AB$5="",100,AB$5)-1)-INT(LOG(ABS(BE40)+(BE40=0)))))+(ROUND(BE40,(IF(AB$5="",100,AB$5)-1)-INT(LOG(ABS(BE40)+(BE40=0))))=0)))-1)))))</f>
        <v/>
      </c>
      <c r="AC40" s="163" t="str">
        <f t="shared" si="5"/>
        <v/>
      </c>
      <c r="AD40" s="163" t="str">
        <f t="shared" si="5"/>
        <v/>
      </c>
      <c r="AF40" s="176" t="str">
        <f t="shared" ref="AF40:BG40" si="7">IF(COUNT(AF7:AF37)=0,"",MAX(AF7:AF37))</f>
        <v/>
      </c>
      <c r="AG40" s="176" t="str">
        <f t="shared" si="7"/>
        <v/>
      </c>
      <c r="AH40" s="176" t="str">
        <f t="shared" si="7"/>
        <v/>
      </c>
      <c r="AI40" s="176" t="str">
        <f t="shared" si="7"/>
        <v/>
      </c>
      <c r="AJ40" s="176" t="str">
        <f t="shared" si="7"/>
        <v/>
      </c>
      <c r="AK40" s="176" t="str">
        <f t="shared" si="7"/>
        <v/>
      </c>
      <c r="AL40" s="176" t="str">
        <f t="shared" si="7"/>
        <v/>
      </c>
      <c r="AM40" s="176" t="str">
        <f t="shared" si="7"/>
        <v/>
      </c>
      <c r="AN40" s="176" t="str">
        <f t="shared" si="7"/>
        <v/>
      </c>
      <c r="AO40" s="176" t="str">
        <f t="shared" si="7"/>
        <v/>
      </c>
      <c r="AP40" s="176" t="str">
        <f t="shared" si="7"/>
        <v/>
      </c>
      <c r="AQ40" s="176" t="str">
        <f t="shared" si="7"/>
        <v/>
      </c>
      <c r="AR40" s="176" t="str">
        <f t="shared" si="7"/>
        <v/>
      </c>
      <c r="AS40" s="176" t="str">
        <f t="shared" si="7"/>
        <v/>
      </c>
      <c r="AT40" s="176" t="str">
        <f t="shared" si="7"/>
        <v/>
      </c>
      <c r="AU40" s="176" t="str">
        <f t="shared" si="7"/>
        <v/>
      </c>
      <c r="AV40" s="176" t="str">
        <f t="shared" si="7"/>
        <v/>
      </c>
      <c r="AW40" s="176" t="str">
        <f t="shared" si="7"/>
        <v/>
      </c>
      <c r="AX40" s="176" t="str">
        <f t="shared" si="7"/>
        <v/>
      </c>
      <c r="AY40" s="176" t="str">
        <f t="shared" si="7"/>
        <v/>
      </c>
      <c r="AZ40" s="176" t="str">
        <f t="shared" si="7"/>
        <v/>
      </c>
      <c r="BA40" s="176" t="str">
        <f t="shared" si="7"/>
        <v/>
      </c>
      <c r="BB40" s="176" t="str">
        <f t="shared" si="7"/>
        <v/>
      </c>
      <c r="BC40" s="176" t="str">
        <f t="shared" si="7"/>
        <v/>
      </c>
      <c r="BD40" s="176" t="str">
        <f t="shared" si="7"/>
        <v/>
      </c>
      <c r="BE40" s="176" t="str">
        <f t="shared" si="7"/>
        <v/>
      </c>
      <c r="BF40" s="176" t="str">
        <f t="shared" si="7"/>
        <v/>
      </c>
      <c r="BG40" s="176" t="str">
        <f t="shared" si="7"/>
        <v/>
      </c>
    </row>
    <row r="41" spans="1:59" ht="11.25" customHeight="1">
      <c r="A41" s="152" t="s">
        <v>38</v>
      </c>
      <c r="B41" s="157"/>
      <c r="C41" s="163" t="str">
        <f>IF(AF41="","",TEXT(ROUND(AF41,(IF(C$5="",100,C$5)-1)-INT(LOG(ABS(AF41)+(AF41=0)))),"#,##0"&amp;IF(INT(LOG(ABS(ROUND(AF41,(IF(C$5="",100,C$5)-1)-INT(LOG(ABS(AF41)+(AF41=0)))))+(ROUND(AF41,(IF(C$5="",100,C$5)-1)-INT(LOG(ABS(AF41)+(AF41=0))))=0)))+1&gt;=IF(C$5="",100,C$5),"",IF(C$6&gt;0,".","")&amp;REPT("0",IF(IF(C$5="",100,C$5)-INT(LOG(ABS(ROUND(AF41,(IF(C$5="",100,C$5)-1)-INT(LOG(ABS(AF41)+(AF41=0)))))+(ROUND(AF41,(IF(C$5="",100,C$5)-1)-INT(LOG(ABS(AF41)+(AF41=0))))=0)))-1&gt;C$6,C$6,IF(C$5="",100,C$5)-INT(LOG(ABS(ROUND(AF41,(IF(C$5="",100,C$5)-1)-INT(LOG(ABS(AF41)+(AF41=0)))))+(ROUND(AF41,(IF(C$5="",100,C$5)-1)-INT(LOG(ABS(AF41)+(AF41=0))))=0)))-1)))))</f>
        <v/>
      </c>
      <c r="D41" s="163" t="str">
        <f>IF(AG41="","",TEXT(ROUND(AG41,(IF(D$5="",100,D$5)-1)-INT(LOG(ABS(AG41)+(AG41=0)))),"#,##0"&amp;IF(INT(LOG(ABS(ROUND(AG41,(IF(D$5="",100,D$5)-1)-INT(LOG(ABS(AG41)+(AG41=0)))))+(ROUND(AG41,(IF(D$5="",100,D$5)-1)-INT(LOG(ABS(AG41)+(AG41=0))))=0)))+1&gt;=IF(D$5="",100,D$5),"",IF(D$6&gt;0,".","")&amp;REPT("0",IF(IF(D$5="",100,D$5)-INT(LOG(ABS(ROUND(AG41,(IF(D$5="",100,D$5)-1)-INT(LOG(ABS(AG41)+(AG41=0)))))+(ROUND(AG41,(IF(D$5="",100,D$5)-1)-INT(LOG(ABS(AG41)+(AG41=0))))=0)))-1&gt;D$6,D$6,IF(D$5="",100,D$5)-INT(LOG(ABS(ROUND(AG41,(IF(D$5="",100,D$5)-1)-INT(LOG(ABS(AG41)+(AG41=0)))))+(ROUND(AG41,(IF(D$5="",100,D$5)-1)-INT(LOG(ABS(AG41)+(AG41=0))))=0)))-1)))))</f>
        <v/>
      </c>
      <c r="E41" s="163" t="str">
        <f t="shared" si="2"/>
        <v/>
      </c>
      <c r="F41" s="163" t="str">
        <f t="shared" si="2"/>
        <v/>
      </c>
      <c r="G41" s="163" t="str">
        <f>IF(AJ41="","",TEXT(ROUND(AJ41,(IF(G$5="",100,G$5)-1)-INT(LOG(ABS(AJ41)+(AJ41=0)))),"#,##0"&amp;IF(INT(LOG(ABS(ROUND(AJ41,(IF(G$5="",100,G$5)-1)-INT(LOG(ABS(AJ41)+(AJ41=0)))))+(ROUND(AJ41,(IF(G$5="",100,G$5)-1)-INT(LOG(ABS(AJ41)+(AJ41=0))))=0)))+1&gt;=IF(G$5="",100,G$5),"",IF(G$6&gt;0,".","")&amp;REPT("0",IF(IF(G$5="",100,G$5)-INT(LOG(ABS(ROUND(AJ41,(IF(G$5="",100,G$5)-1)-INT(LOG(ABS(AJ41)+(AJ41=0)))))+(ROUND(AJ41,(IF(G$5="",100,G$5)-1)-INT(LOG(ABS(AJ41)+(AJ41=0))))=0)))-1&gt;G$6,G$6,IF(G$5="",100,G$5)-INT(LOG(ABS(ROUND(AJ41,(IF(G$5="",100,G$5)-1)-INT(LOG(ABS(AJ41)+(AJ41=0)))))+(ROUND(AJ41,(IF(G$5="",100,G$5)-1)-INT(LOG(ABS(AJ41)+(AJ41=0))))=0)))-1)))))</f>
        <v/>
      </c>
      <c r="H41" s="163" t="str">
        <f>IF(AK41="","",TEXT(ROUND(AK41,(IF(H$5="",100,H$5)-1)-INT(LOG(ABS(AK41)+(AK41=0)))),"#,##0"&amp;IF(INT(LOG(ABS(ROUND(AK41,(IF(H$5="",100,H$5)-1)-INT(LOG(ABS(AK41)+(AK41=0)))))+(ROUND(AK41,(IF(H$5="",100,H$5)-1)-INT(LOG(ABS(AK41)+(AK41=0))))=0)))+1&gt;=IF(H$5="",100,H$5),"",IF(H$6&gt;0,".","")&amp;REPT("0",IF(IF(H$5="",100,H$5)-INT(LOG(ABS(ROUND(AK41,(IF(H$5="",100,H$5)-1)-INT(LOG(ABS(AK41)+(AK41=0)))))+(ROUND(AK41,(IF(H$5="",100,H$5)-1)-INT(LOG(ABS(AK41)+(AK41=0))))=0)))-1&gt;H$6,H$6,IF(H$5="",100,H$5)-INT(LOG(ABS(ROUND(AK41,(IF(H$5="",100,H$5)-1)-INT(LOG(ABS(AK41)+(AK41=0)))))+(ROUND(AK41,(IF(H$5="",100,H$5)-1)-INT(LOG(ABS(AK41)+(AK41=0))))=0)))-1)))))</f>
        <v/>
      </c>
      <c r="I41" s="163" t="str">
        <f>IF(AL41="","",TEXT(ROUND(AL41,(IF(I$5="",100,I$5)-1)-INT(LOG(ABS(AL41)+(AL41=0)))),"#,##0"&amp;IF(INT(LOG(ABS(ROUND(AL41,(IF(I$5="",100,I$5)-1)-INT(LOG(ABS(AL41)+(AL41=0)))))+(ROUND(AL41,(IF(I$5="",100,I$5)-1)-INT(LOG(ABS(AL41)+(AL41=0))))=0)))+1&gt;=IF(I$5="",100,I$5),"",IF(I$6&gt;0,".","")&amp;REPT("0",IF(IF(I$5="",100,I$5)-INT(LOG(ABS(ROUND(AL41,(IF(I$5="",100,I$5)-1)-INT(LOG(ABS(AL41)+(AL41=0)))))+(ROUND(AL41,(IF(I$5="",100,I$5)-1)-INT(LOG(ABS(AL41)+(AL41=0))))=0)))-1&gt;I$6,I$6,IF(I$5="",100,I$5)-INT(LOG(ABS(ROUND(AL41,(IF(I$5="",100,I$5)-1)-INT(LOG(ABS(AL41)+(AL41=0)))))+(ROUND(AL41,(IF(I$5="",100,I$5)-1)-INT(LOG(ABS(AL41)+(AL41=0))))=0)))-1)))))</f>
        <v/>
      </c>
      <c r="J41" s="163" t="str">
        <f>IF(AM41="","",TEXT(ROUND(AM41,(IF(J$5="",100,J$5)-1)-INT(LOG(ABS(AM41)+(AM41=0)))),"#,##0"&amp;IF(INT(LOG(ABS(ROUND(AM41,(IF(J$5="",100,J$5)-1)-INT(LOG(ABS(AM41)+(AM41=0)))))+(ROUND(AM41,(IF(J$5="",100,J$5)-1)-INT(LOG(ABS(AM41)+(AM41=0))))=0)))+1&gt;=IF(J$5="",100,J$5),"",IF(J$6&gt;0,".","")&amp;REPT("0",IF(IF(J$5="",100,J$5)-INT(LOG(ABS(ROUND(AM41,(IF(J$5="",100,J$5)-1)-INT(LOG(ABS(AM41)+(AM41=0)))))+(ROUND(AM41,(IF(J$5="",100,J$5)-1)-INT(LOG(ABS(AM41)+(AM41=0))))=0)))-1&gt;J$6,J$6,IF(J$5="",100,J$5)-INT(LOG(ABS(ROUND(AM41,(IF(J$5="",100,J$5)-1)-INT(LOG(ABS(AM41)+(AM41=0)))))+(ROUND(AM41,(IF(J$5="",100,J$5)-1)-INT(LOG(ABS(AM41)+(AM41=0))))=0)))-1)))))</f>
        <v/>
      </c>
      <c r="K41" s="163" t="str">
        <f>IF(AN41="","",TEXT(ROUND(AN41,(IF(K$5="",100,K$5)-1)-INT(LOG(ABS(AN41)+(AN41=0)))),"#,##0"&amp;IF(INT(LOG(ABS(ROUND(AN41,(IF(K$5="",100,K$5)-1)-INT(LOG(ABS(AN41)+(AN41=0)))))+(ROUND(AN41,(IF(K$5="",100,K$5)-1)-INT(LOG(ABS(AN41)+(AN41=0))))=0)))+1&gt;=IF(K$5="",100,K$5),"",IF(K$6&gt;0,".","")&amp;REPT("0",IF(IF(K$5="",100,K$5)-INT(LOG(ABS(ROUND(AN41,(IF(K$5="",100,K$5)-1)-INT(LOG(ABS(AN41)+(AN41=0)))))+(ROUND(AN41,(IF(K$5="",100,K$5)-1)-INT(LOG(ABS(AN41)+(AN41=0))))=0)))-1&gt;K$6,K$6,IF(K$5="",100,K$5)-INT(LOG(ABS(ROUND(AN41,(IF(K$5="",100,K$5)-1)-INT(LOG(ABS(AN41)+(AN41=0)))))+(ROUND(AN41,(IF(K$5="",100,K$5)-1)-INT(LOG(ABS(AN41)+(AN41=0))))=0)))-1)))))</f>
        <v/>
      </c>
      <c r="L41" s="163" t="str">
        <f>IF(AO41="","",TEXT(ROUND(AO41,(IF(L$5="",100,L$5)-1)-INT(LOG(ABS(AO41)+(AO41=0)))),"#,##0"&amp;IF(INT(LOG(ABS(ROUND(AO41,(IF(L$5="",100,L$5)-1)-INT(LOG(ABS(AO41)+(AO41=0)))))+(ROUND(AO41,(IF(L$5="",100,L$5)-1)-INT(LOG(ABS(AO41)+(AO41=0))))=0)))+1&gt;=IF(L$5="",100,L$5),"",IF(L$6&gt;0,".","")&amp;REPT("0",IF(IF(L$5="",100,L$5)-INT(LOG(ABS(ROUND(AO41,(IF(L$5="",100,L$5)-1)-INT(LOG(ABS(AO41)+(AO41=0)))))+(ROUND(AO41,(IF(L$5="",100,L$5)-1)-INT(LOG(ABS(AO41)+(AO41=0))))=0)))-1&gt;L$6,L$6,IF(L$5="",100,L$5)-INT(LOG(ABS(ROUND(AO41,(IF(L$5="",100,L$5)-1)-INT(LOG(ABS(AO41)+(AO41=0)))))+(ROUND(AO41,(IF(L$5="",100,L$5)-1)-INT(LOG(ABS(AO41)+(AO41=0))))=0)))-1)))))</f>
        <v/>
      </c>
      <c r="M41" s="163" t="str">
        <f>IF(AP41="","",TEXT(ROUND(AP41,(IF(M$5="",100,M$5)-1)-INT(LOG(ABS(AP41)+(AP41=0)))),"#,##0"&amp;IF(INT(LOG(ABS(ROUND(AP41,(IF(M$5="",100,M$5)-1)-INT(LOG(ABS(AP41)+(AP41=0)))))+(ROUND(AP41,(IF(M$5="",100,M$5)-1)-INT(LOG(ABS(AP41)+(AP41=0))))=0)))+1&gt;=IF(M$5="",100,M$5),"",IF(M$6&gt;0,".","")&amp;REPT("0",IF(IF(M$5="",100,M$5)-INT(LOG(ABS(ROUND(AP41,(IF(M$5="",100,M$5)-1)-INT(LOG(ABS(AP41)+(AP41=0)))))+(ROUND(AP41,(IF(M$5="",100,M$5)-1)-INT(LOG(ABS(AP41)+(AP41=0))))=0)))-1&gt;M$6,M$6,IF(M$5="",100,M$5)-INT(LOG(ABS(ROUND(AP41,(IF(M$5="",100,M$5)-1)-INT(LOG(ABS(AP41)+(AP41=0)))))+(ROUND(AP41,(IF(M$5="",100,M$5)-1)-INT(LOG(ABS(AP41)+(AP41=0))))=0)))-1)))))</f>
        <v/>
      </c>
      <c r="N41" s="163" t="str">
        <f>IF(AQ41="","",TEXT(ROUND(AQ41,(IF(N$5="",100,N$5)-1)-INT(LOG(ABS(AQ41)+(AQ41=0)))),"#,##0"&amp;IF(INT(LOG(ABS(ROUND(AQ41,(IF(N$5="",100,N$5)-1)-INT(LOG(ABS(AQ41)+(AQ41=0)))))+(ROUND(AQ41,(IF(N$5="",100,N$5)-1)-INT(LOG(ABS(AQ41)+(AQ41=0))))=0)))+1&gt;=IF(N$5="",100,N$5),"",IF(N$6&gt;0,".","")&amp;REPT("0",IF(IF(N$5="",100,N$5)-INT(LOG(ABS(ROUND(AQ41,(IF(N$5="",100,N$5)-1)-INT(LOG(ABS(AQ41)+(AQ41=0)))))+(ROUND(AQ41,(IF(N$5="",100,N$5)-1)-INT(LOG(ABS(AQ41)+(AQ41=0))))=0)))-1&gt;N$6,N$6,IF(N$5="",100,N$5)-INT(LOG(ABS(ROUND(AQ41,(IF(N$5="",100,N$5)-1)-INT(LOG(ABS(AQ41)+(AQ41=0)))))+(ROUND(AQ41,(IF(N$5="",100,N$5)-1)-INT(LOG(ABS(AQ41)+(AQ41=0))))=0)))-1)))))</f>
        <v/>
      </c>
      <c r="O41" s="163" t="str">
        <f t="shared" si="4"/>
        <v/>
      </c>
      <c r="P41" s="163" t="str">
        <f t="shared" si="4"/>
        <v/>
      </c>
      <c r="Q41" s="163" t="str">
        <f>IF(AT41="","",TEXT(ROUND(AT41,(IF(Q$5="",100,Q$5)-1)-INT(LOG(ABS(AT41)+(AT41=0)))),"#,##0"&amp;IF(INT(LOG(ABS(ROUND(AT41,(IF(Q$5="",100,Q$5)-1)-INT(LOG(ABS(AT41)+(AT41=0)))))+(ROUND(AT41,(IF(Q$5="",100,Q$5)-1)-INT(LOG(ABS(AT41)+(AT41=0))))=0)))+1&gt;=IF(Q$5="",100,Q$5),"",IF(Q$6&gt;0,".","")&amp;REPT("0",IF(IF(Q$5="",100,Q$5)-INT(LOG(ABS(ROUND(AT41,(IF(Q$5="",100,Q$5)-1)-INT(LOG(ABS(AT41)+(AT41=0)))))+(ROUND(AT41,(IF(Q$5="",100,Q$5)-1)-INT(LOG(ABS(AT41)+(AT41=0))))=0)))-1&gt;Q$6,Q$6,IF(Q$5="",100,Q$5)-INT(LOG(ABS(ROUND(AT41,(IF(Q$5="",100,Q$5)-1)-INT(LOG(ABS(AT41)+(AT41=0)))))+(ROUND(AT41,(IF(Q$5="",100,Q$5)-1)-INT(LOG(ABS(AT41)+(AT41=0))))=0)))-1)))))</f>
        <v/>
      </c>
      <c r="R41" s="163" t="str">
        <f>IF(AU41="","",TEXT(ROUND(AU41,(IF(R$5="",100,R$5)-1)-INT(LOG(ABS(AU41)+(AU41=0)))),"#,##0"&amp;IF(INT(LOG(ABS(ROUND(AU41,(IF(R$5="",100,R$5)-1)-INT(LOG(ABS(AU41)+(AU41=0)))))+(ROUND(AU41,(IF(R$5="",100,R$5)-1)-INT(LOG(ABS(AU41)+(AU41=0))))=0)))+1&gt;=IF(R$5="",100,R$5),"",IF(R$6&gt;0,".","")&amp;REPT("0",IF(IF(R$5="",100,R$5)-INT(LOG(ABS(ROUND(AU41,(IF(R$5="",100,R$5)-1)-INT(LOG(ABS(AU41)+(AU41=0)))))+(ROUND(AU41,(IF(R$5="",100,R$5)-1)-INT(LOG(ABS(AU41)+(AU41=0))))=0)))-1&gt;R$6,R$6,IF(R$5="",100,R$5)-INT(LOG(ABS(ROUND(AU41,(IF(R$5="",100,R$5)-1)-INT(LOG(ABS(AU41)+(AU41=0)))))+(ROUND(AU41,(IF(R$5="",100,R$5)-1)-INT(LOG(ABS(AU41)+(AU41=0))))=0)))-1)))))</f>
        <v/>
      </c>
      <c r="S41" s="163" t="str">
        <f t="shared" si="3"/>
        <v/>
      </c>
      <c r="T41" s="163" t="str">
        <f t="shared" si="3"/>
        <v/>
      </c>
      <c r="U41" s="163" t="str">
        <f>IF(AX41="","",TEXT(ROUND(AX41,(IF(U$5="",100,U$5)-1)-INT(LOG(ABS(AX41)+(AX41=0)))),"#,##0"&amp;IF(INT(LOG(ABS(ROUND(AX41,(IF(U$5="",100,U$5)-1)-INT(LOG(ABS(AX41)+(AX41=0)))))+(ROUND(AX41,(IF(U$5="",100,U$5)-1)-INT(LOG(ABS(AX41)+(AX41=0))))=0)))+1&gt;=IF(U$5="",100,U$5),"",IF(U$6&gt;0,".","")&amp;REPT("0",IF(IF(U$5="",100,U$5)-INT(LOG(ABS(ROUND(AX41,(IF(U$5="",100,U$5)-1)-INT(LOG(ABS(AX41)+(AX41=0)))))+(ROUND(AX41,(IF(U$5="",100,U$5)-1)-INT(LOG(ABS(AX41)+(AX41=0))))=0)))-1&gt;U$6,U$6,IF(U$5="",100,U$5)-INT(LOG(ABS(ROUND(AX41,(IF(U$5="",100,U$5)-1)-INT(LOG(ABS(AX41)+(AX41=0)))))+(ROUND(AX41,(IF(U$5="",100,U$5)-1)-INT(LOG(ABS(AX41)+(AX41=0))))=0)))-1)))))</f>
        <v/>
      </c>
      <c r="V41" s="163" t="str">
        <f>IF(AY41="","",TEXT(ROUND(AY41,(IF(V$5="",100,V$5)-1)-INT(LOG(ABS(AY41)+(AY41=0)))),"#,##0"&amp;IF(INT(LOG(ABS(ROUND(AY41,(IF(V$5="",100,V$5)-1)-INT(LOG(ABS(AY41)+(AY41=0)))))+(ROUND(AY41,(IF(V$5="",100,V$5)-1)-INT(LOG(ABS(AY41)+(AY41=0))))=0)))+1&gt;=IF(V$5="",100,V$5),"",IF(V$6&gt;0,".","")&amp;REPT("0",IF(IF(V$5="",100,V$5)-INT(LOG(ABS(ROUND(AY41,(IF(V$5="",100,V$5)-1)-INT(LOG(ABS(AY41)+(AY41=0)))))+(ROUND(AY41,(IF(V$5="",100,V$5)-1)-INT(LOG(ABS(AY41)+(AY41=0))))=0)))-1&gt;V$6,V$6,IF(V$5="",100,V$5)-INT(LOG(ABS(ROUND(AY41,(IF(V$5="",100,V$5)-1)-INT(LOG(ABS(AY41)+(AY41=0)))))+(ROUND(AY41,(IF(V$5="",100,V$5)-1)-INT(LOG(ABS(AY41)+(AY41=0))))=0)))-1)))))</f>
        <v/>
      </c>
      <c r="W41" s="163" t="str">
        <f>IF(AZ41="","",TEXT(ROUND(AZ41,(IF(W$5="",100,W$5)-1)-INT(LOG(ABS(AZ41)+(AZ41=0)))),"#,##0"&amp;IF(INT(LOG(ABS(ROUND(AZ41,(IF(W$5="",100,W$5)-1)-INT(LOG(ABS(AZ41)+(AZ41=0)))))+(ROUND(AZ41,(IF(W$5="",100,W$5)-1)-INT(LOG(ABS(AZ41)+(AZ41=0))))=0)))+1&gt;=IF(W$5="",100,W$5),"",IF(W$6&gt;0,".","")&amp;REPT("0",IF(IF(W$5="",100,W$5)-INT(LOG(ABS(ROUND(AZ41,(IF(W$5="",100,W$5)-1)-INT(LOG(ABS(AZ41)+(AZ41=0)))))+(ROUND(AZ41,(IF(W$5="",100,W$5)-1)-INT(LOG(ABS(AZ41)+(AZ41=0))))=0)))-1&gt;W$6,W$6,IF(W$5="",100,W$5)-INT(LOG(ABS(ROUND(AZ41,(IF(W$5="",100,W$5)-1)-INT(LOG(ABS(AZ41)+(AZ41=0)))))+(ROUND(AZ41,(IF(W$5="",100,W$5)-1)-INT(LOG(ABS(AZ41)+(AZ41=0))))=0)))-1)))))</f>
        <v/>
      </c>
      <c r="X41" s="163" t="str">
        <f>IF(BA41="","",TEXT(ROUND(BA41,(IF(X$5="",100,X$5)-1)-INT(LOG(ABS(BA41)+(BA41=0)))),"#,##0"&amp;IF(INT(LOG(ABS(ROUND(BA41,(IF(X$5="",100,X$5)-1)-INT(LOG(ABS(BA41)+(BA41=0)))))+(ROUND(BA41,(IF(X$5="",100,X$5)-1)-INT(LOG(ABS(BA41)+(BA41=0))))=0)))+1&gt;=IF(X$5="",100,X$5),"",IF(X$6&gt;0,".","")&amp;REPT("0",IF(IF(X$5="",100,X$5)-INT(LOG(ABS(ROUND(BA41,(IF(X$5="",100,X$5)-1)-INT(LOG(ABS(BA41)+(BA41=0)))))+(ROUND(BA41,(IF(X$5="",100,X$5)-1)-INT(LOG(ABS(BA41)+(BA41=0))))=0)))-1&gt;X$6,X$6,IF(X$5="",100,X$5)-INT(LOG(ABS(ROUND(BA41,(IF(X$5="",100,X$5)-1)-INT(LOG(ABS(BA41)+(BA41=0)))))+(ROUND(BA41,(IF(X$5="",100,X$5)-1)-INT(LOG(ABS(BA41)+(BA41=0))))=0)))-1)))))</f>
        <v/>
      </c>
      <c r="Y41" s="163" t="str">
        <f>IF(BB41="","",TEXT(ROUND(BB41,(IF(Y$5="",100,Y$5)-1)-INT(LOG(ABS(BB41)+(BB41=0)))),"#,##0"&amp;IF(INT(LOG(ABS(ROUND(BB41,(IF(Y$5="",100,Y$5)-1)-INT(LOG(ABS(BB41)+(BB41=0)))))+(ROUND(BB41,(IF(Y$5="",100,Y$5)-1)-INT(LOG(ABS(BB41)+(BB41=0))))=0)))+1&gt;=IF(Y$5="",100,Y$5),"",IF(Y$6&gt;0,".","")&amp;REPT("0",IF(IF(Y$5="",100,Y$5)-INT(LOG(ABS(ROUND(BB41,(IF(Y$5="",100,Y$5)-1)-INT(LOG(ABS(BB41)+(BB41=0)))))+(ROUND(BB41,(IF(Y$5="",100,Y$5)-1)-INT(LOG(ABS(BB41)+(BB41=0))))=0)))-1&gt;Y$6,Y$6,IF(Y$5="",100,Y$5)-INT(LOG(ABS(ROUND(BB41,(IF(Y$5="",100,Y$5)-1)-INT(LOG(ABS(BB41)+(BB41=0)))))+(ROUND(BB41,(IF(Y$5="",100,Y$5)-1)-INT(LOG(ABS(BB41)+(BB41=0))))=0)))-1)))))</f>
        <v/>
      </c>
      <c r="Z41" s="163" t="str">
        <f>IF(BC41="","",TEXT(ROUND(BC41,(IF(Z$5="",100,Z$5)-1)-INT(LOG(ABS(BC41)+(BC41=0)))),"#,##0"&amp;IF(INT(LOG(ABS(ROUND(BC41,(IF(Z$5="",100,Z$5)-1)-INT(LOG(ABS(BC41)+(BC41=0)))))+(ROUND(BC41,(IF(Z$5="",100,Z$5)-1)-INT(LOG(ABS(BC41)+(BC41=0))))=0)))+1&gt;=IF(Z$5="",100,Z$5),"",IF(Z$6&gt;0,".","")&amp;REPT("0",IF(IF(Z$5="",100,Z$5)-INT(LOG(ABS(ROUND(BC41,(IF(Z$5="",100,Z$5)-1)-INT(LOG(ABS(BC41)+(BC41=0)))))+(ROUND(BC41,(IF(Z$5="",100,Z$5)-1)-INT(LOG(ABS(BC41)+(BC41=0))))=0)))-1&gt;Z$6,Z$6,IF(Z$5="",100,Z$5)-INT(LOG(ABS(ROUND(BC41,(IF(Z$5="",100,Z$5)-1)-INT(LOG(ABS(BC41)+(BC41=0)))))+(ROUND(BC41,(IF(Z$5="",100,Z$5)-1)-INT(LOG(ABS(BC41)+(BC41=0))))=0)))-1)))))</f>
        <v/>
      </c>
      <c r="AA41" s="163" t="str">
        <f>IF(BD41="","",TEXT(ROUND(BD41,(IF(AA$5="",100,AA$5)-1)-INT(LOG(ABS(BD41)+(BD41=0)))),"#,##0"&amp;IF(INT(LOG(ABS(ROUND(BD41,(IF(AA$5="",100,AA$5)-1)-INT(LOG(ABS(BD41)+(BD41=0)))))+(ROUND(BD41,(IF(AA$5="",100,AA$5)-1)-INT(LOG(ABS(BD41)+(BD41=0))))=0)))+1&gt;=IF(AA$5="",100,AA$5),"",IF(AA$6&gt;0,".","")&amp;REPT("0",IF(IF(AA$5="",100,AA$5)-INT(LOG(ABS(ROUND(BD41,(IF(AA$5="",100,AA$5)-1)-INT(LOG(ABS(BD41)+(BD41=0)))))+(ROUND(BD41,(IF(AA$5="",100,AA$5)-1)-INT(LOG(ABS(BD41)+(BD41=0))))=0)))-1&gt;AA$6,AA$6,IF(AA$5="",100,AA$5)-INT(LOG(ABS(ROUND(BD41,(IF(AA$5="",100,AA$5)-1)-INT(LOG(ABS(BD41)+(BD41=0)))))+(ROUND(BD41,(IF(AA$5="",100,AA$5)-1)-INT(LOG(ABS(BD41)+(BD41=0))))=0)))-1)))))</f>
        <v/>
      </c>
      <c r="AB41" s="163" t="str">
        <f>IF(BE41="","",TEXT(ROUND(BE41,(IF(AB$5="",100,AB$5)-1)-INT(LOG(ABS(BE41)+(BE41=0)))),"#,##0"&amp;IF(INT(LOG(ABS(ROUND(BE41,(IF(AB$5="",100,AB$5)-1)-INT(LOG(ABS(BE41)+(BE41=0)))))+(ROUND(BE41,(IF(AB$5="",100,AB$5)-1)-INT(LOG(ABS(BE41)+(BE41=0))))=0)))+1&gt;=IF(AB$5="",100,AB$5),"",IF(AB$6&gt;0,".","")&amp;REPT("0",IF(IF(AB$5="",100,AB$5)-INT(LOG(ABS(ROUND(BE41,(IF(AB$5="",100,AB$5)-1)-INT(LOG(ABS(BE41)+(BE41=0)))))+(ROUND(BE41,(IF(AB$5="",100,AB$5)-1)-INT(LOG(ABS(BE41)+(BE41=0))))=0)))-1&gt;AB$6,AB$6,IF(AB$5="",100,AB$5)-INT(LOG(ABS(ROUND(BE41,(IF(AB$5="",100,AB$5)-1)-INT(LOG(ABS(BE41)+(BE41=0)))))+(ROUND(BE41,(IF(AB$5="",100,AB$5)-1)-INT(LOG(ABS(BE41)+(BE41=0))))=0)))-1)))))</f>
        <v/>
      </c>
      <c r="AC41" s="163" t="str">
        <f t="shared" si="5"/>
        <v/>
      </c>
      <c r="AD41" s="163" t="str">
        <f t="shared" si="5"/>
        <v/>
      </c>
      <c r="AF41" s="176" t="str">
        <f t="shared" ref="AF41:BG41" si="8">IF(COUNT(AF7:AF37)=0,"",MIN(AF7:AF37))</f>
        <v/>
      </c>
      <c r="AG41" s="176" t="str">
        <f t="shared" si="8"/>
        <v/>
      </c>
      <c r="AH41" s="176" t="str">
        <f t="shared" si="8"/>
        <v/>
      </c>
      <c r="AI41" s="176" t="str">
        <f t="shared" si="8"/>
        <v/>
      </c>
      <c r="AJ41" s="176" t="str">
        <f t="shared" si="8"/>
        <v/>
      </c>
      <c r="AK41" s="176" t="str">
        <f t="shared" si="8"/>
        <v/>
      </c>
      <c r="AL41" s="176" t="str">
        <f t="shared" si="8"/>
        <v/>
      </c>
      <c r="AM41" s="176" t="str">
        <f t="shared" si="8"/>
        <v/>
      </c>
      <c r="AN41" s="176" t="str">
        <f t="shared" si="8"/>
        <v/>
      </c>
      <c r="AO41" s="176" t="str">
        <f t="shared" si="8"/>
        <v/>
      </c>
      <c r="AP41" s="176" t="str">
        <f t="shared" si="8"/>
        <v/>
      </c>
      <c r="AQ41" s="176" t="str">
        <f t="shared" si="8"/>
        <v/>
      </c>
      <c r="AR41" s="226" t="str">
        <f t="shared" si="8"/>
        <v/>
      </c>
      <c r="AS41" s="226" t="str">
        <f t="shared" si="8"/>
        <v/>
      </c>
      <c r="AT41" s="176" t="str">
        <f t="shared" si="8"/>
        <v/>
      </c>
      <c r="AU41" s="176" t="str">
        <f t="shared" si="8"/>
        <v/>
      </c>
      <c r="AV41" s="176" t="str">
        <f t="shared" si="8"/>
        <v/>
      </c>
      <c r="AW41" s="176" t="str">
        <f t="shared" si="8"/>
        <v/>
      </c>
      <c r="AX41" s="176" t="str">
        <f t="shared" si="8"/>
        <v/>
      </c>
      <c r="AY41" s="176" t="str">
        <f t="shared" si="8"/>
        <v/>
      </c>
      <c r="AZ41" s="176" t="str">
        <f t="shared" si="8"/>
        <v/>
      </c>
      <c r="BA41" s="176" t="str">
        <f t="shared" si="8"/>
        <v/>
      </c>
      <c r="BB41" s="176" t="str">
        <f t="shared" si="8"/>
        <v/>
      </c>
      <c r="BC41" s="176" t="str">
        <f t="shared" si="8"/>
        <v/>
      </c>
      <c r="BD41" s="176" t="str">
        <f t="shared" si="8"/>
        <v/>
      </c>
      <c r="BE41" s="176" t="str">
        <f t="shared" si="8"/>
        <v/>
      </c>
      <c r="BF41" s="176" t="str">
        <f t="shared" si="8"/>
        <v/>
      </c>
      <c r="BG41" s="176" t="str">
        <f t="shared" si="8"/>
        <v/>
      </c>
    </row>
    <row r="42" spans="1:59" ht="11.25" customHeight="1">
      <c r="A42" s="152" t="s">
        <v>42</v>
      </c>
      <c r="B42" s="157"/>
      <c r="C42" s="163" t="str">
        <f>IF(AF42="","",TEXT(ROUND(AF42,(IF(C$5="",100,C$5)-1)-INT(LOG(ABS(AF42)+(AF42=0)))),"#,##0"&amp;IF(INT(LOG(ABS(ROUND(AF42,(IF(C$5="",100,C$5)-1)-INT(LOG(ABS(AF42)+(AF42=0)))))+(ROUND(AF42,(IF(C$5="",100,C$5)-1)-INT(LOG(ABS(AF42)+(AF42=0))))=0)))+1&gt;=IF(C$5="",100,C$5),"",IF(C$6&gt;0,".","")&amp;REPT("0",IF(IF(C$5="",100,C$5)-INT(LOG(ABS(ROUND(AF42,(IF(C$5="",100,C$5)-1)-INT(LOG(ABS(AF42)+(AF42=0)))))+(ROUND(AF42,(IF(C$5="",100,C$5)-1)-INT(LOG(ABS(AF42)+(AF42=0))))=0)))-1&gt;C$6,C$6,IF(C$5="",100,C$5)-INT(LOG(ABS(ROUND(AF42,(IF(C$5="",100,C$5)-1)-INT(LOG(ABS(AF42)+(AF42=0)))))+(ROUND(AF42,(IF(C$5="",100,C$5)-1)-INT(LOG(ABS(AF42)+(AF42=0))))=0)))-1)))))</f>
        <v/>
      </c>
      <c r="D42" s="149" t="s">
        <v>58</v>
      </c>
      <c r="E42" s="163" t="str">
        <f t="shared" si="2"/>
        <v/>
      </c>
      <c r="F42" s="163" t="str">
        <f t="shared" si="2"/>
        <v/>
      </c>
      <c r="G42" s="149" t="s">
        <v>58</v>
      </c>
      <c r="H42" s="163" t="str">
        <f>IF(AK42="","",TEXT(ROUND(AK42,(IF(H$5="",100,H$5)-1)-INT(LOG(ABS(AK42)+(AK42=0)))),"#,##0"&amp;IF(INT(LOG(ABS(ROUND(AK42,(IF(H$5="",100,H$5)-1)-INT(LOG(ABS(AK42)+(AK42=0)))))+(ROUND(AK42,(IF(H$5="",100,H$5)-1)-INT(LOG(ABS(AK42)+(AK42=0))))=0)))+1&gt;=IF(H$5="",100,H$5),"",IF(H$6&gt;0,".","")&amp;REPT("0",IF(IF(H$5="",100,H$5)-INT(LOG(ABS(ROUND(AK42,(IF(H$5="",100,H$5)-1)-INT(LOG(ABS(AK42)+(AK42=0)))))+(ROUND(AK42,(IF(H$5="",100,H$5)-1)-INT(LOG(ABS(AK42)+(AK42=0))))=0)))-1&gt;H$6,H$6,IF(H$5="",100,H$5)-INT(LOG(ABS(ROUND(AK42,(IF(H$5="",100,H$5)-1)-INT(LOG(ABS(AK42)+(AK42=0)))))+(ROUND(AK42,(IF(H$5="",100,H$5)-1)-INT(LOG(ABS(AK42)+(AK42=0))))=0)))-1)))))</f>
        <v/>
      </c>
      <c r="I42" s="149" t="s">
        <v>58</v>
      </c>
      <c r="J42" s="163" t="str">
        <f>IF(AM42="","",TEXT(ROUND(AM42,(IF(J$5="",100,J$5)-1)-INT(LOG(ABS(AM42)+(AM42=0)))),"#,##0"&amp;IF(INT(LOG(ABS(ROUND(AM42,(IF(J$5="",100,J$5)-1)-INT(LOG(ABS(AM42)+(AM42=0)))))+(ROUND(AM42,(IF(J$5="",100,J$5)-1)-INT(LOG(ABS(AM42)+(AM42=0))))=0)))+1&gt;=IF(J$5="",100,J$5),"",IF(J$6&gt;0,".","")&amp;REPT("0",IF(IF(J$5="",100,J$5)-INT(LOG(ABS(ROUND(AM42,(IF(J$5="",100,J$5)-1)-INT(LOG(ABS(AM42)+(AM42=0)))))+(ROUND(AM42,(IF(J$5="",100,J$5)-1)-INT(LOG(ABS(AM42)+(AM42=0))))=0)))-1&gt;J$6,J$6,IF(J$5="",100,J$5)-INT(LOG(ABS(ROUND(AM42,(IF(J$5="",100,J$5)-1)-INT(LOG(ABS(AM42)+(AM42=0)))))+(ROUND(AM42,(IF(J$5="",100,J$5)-1)-INT(LOG(ABS(AM42)+(AM42=0))))=0)))-1)))))</f>
        <v/>
      </c>
      <c r="K42" s="149" t="s">
        <v>58</v>
      </c>
      <c r="L42" s="163" t="str">
        <f>IF(AO42="","",TEXT(ROUND(AO42,(IF(L$5="",100,L$5)-1)-INT(LOG(ABS(AO42)+(AO42=0)))),"#,##0"&amp;IF(INT(LOG(ABS(ROUND(AO42,(IF(L$5="",100,L$5)-1)-INT(LOG(ABS(AO42)+(AO42=0)))))+(ROUND(AO42,(IF(L$5="",100,L$5)-1)-INT(LOG(ABS(AO42)+(AO42=0))))=0)))+1&gt;=IF(L$5="",100,L$5),"",IF(L$6&gt;0,".","")&amp;REPT("0",IF(IF(L$5="",100,L$5)-INT(LOG(ABS(ROUND(AO42,(IF(L$5="",100,L$5)-1)-INT(LOG(ABS(AO42)+(AO42=0)))))+(ROUND(AO42,(IF(L$5="",100,L$5)-1)-INT(LOG(ABS(AO42)+(AO42=0))))=0)))-1&gt;L$6,L$6,IF(L$5="",100,L$5)-INT(LOG(ABS(ROUND(AO42,(IF(L$5="",100,L$5)-1)-INT(LOG(ABS(AO42)+(AO42=0)))))+(ROUND(AO42,(IF(L$5="",100,L$5)-1)-INT(LOG(ABS(AO42)+(AO42=0))))=0)))-1)))))</f>
        <v/>
      </c>
      <c r="M42" s="149" t="s">
        <v>58</v>
      </c>
      <c r="N42" s="163" t="str">
        <f>IF(AQ42="","",TEXT(ROUND(AQ42,(IF(N$5="",100,N$5)-1)-INT(LOG(ABS(AQ42)+(AQ42=0)))),"#,##0"&amp;IF(INT(LOG(ABS(ROUND(AQ42,(IF(N$5="",100,N$5)-1)-INT(LOG(ABS(AQ42)+(AQ42=0)))))+(ROUND(AQ42,(IF(N$5="",100,N$5)-1)-INT(LOG(ABS(AQ42)+(AQ42=0))))=0)))+1&gt;=IF(N$5="",100,N$5),"",IF(N$6&gt;0,".","")&amp;REPT("0",IF(IF(N$5="",100,N$5)-INT(LOG(ABS(ROUND(AQ42,(IF(N$5="",100,N$5)-1)-INT(LOG(ABS(AQ42)+(AQ42=0)))))+(ROUND(AQ42,(IF(N$5="",100,N$5)-1)-INT(LOG(ABS(AQ42)+(AQ42=0))))=0)))-1&gt;N$6,N$6,IF(N$5="",100,N$5)-INT(LOG(ABS(ROUND(AQ42,(IF(N$5="",100,N$5)-1)-INT(LOG(ABS(AQ42)+(AQ42=0)))))+(ROUND(AQ42,(IF(N$5="",100,N$5)-1)-INT(LOG(ABS(AQ42)+(AQ42=0))))=0)))-1)))))</f>
        <v/>
      </c>
      <c r="O42" s="149" t="s">
        <v>58</v>
      </c>
      <c r="P42" s="149" t="s">
        <v>58</v>
      </c>
      <c r="Q42" s="163" t="str">
        <f>IF(AT42="","",TEXT(ROUND(AT42,(IF(Q$5="",100,Q$5)-1)-INT(LOG(ABS(AT42)+(AT42=0)))),"#,##0"&amp;IF(INT(LOG(ABS(ROUND(AT42,(IF(Q$5="",100,Q$5)-1)-INT(LOG(ABS(AT42)+(AT42=0)))))+(ROUND(AT42,(IF(Q$5="",100,Q$5)-1)-INT(LOG(ABS(AT42)+(AT42=0))))=0)))+1&gt;=IF(Q$5="",100,Q$5),"",IF(Q$6&gt;0,".","")&amp;REPT("0",IF(IF(Q$5="",100,Q$5)-INT(LOG(ABS(ROUND(AT42,(IF(Q$5="",100,Q$5)-1)-INT(LOG(ABS(AT42)+(AT42=0)))))+(ROUND(AT42,(IF(Q$5="",100,Q$5)-1)-INT(LOG(ABS(AT42)+(AT42=0))))=0)))-1&gt;Q$6,Q$6,IF(Q$5="",100,Q$5)-INT(LOG(ABS(ROUND(AT42,(IF(Q$5="",100,Q$5)-1)-INT(LOG(ABS(AT42)+(AT42=0)))))+(ROUND(AT42,(IF(Q$5="",100,Q$5)-1)-INT(LOG(ABS(AT42)+(AT42=0))))=0)))-1)))))</f>
        <v/>
      </c>
      <c r="R42" s="149" t="s">
        <v>58</v>
      </c>
      <c r="S42" s="163" t="str">
        <f t="shared" si="3"/>
        <v/>
      </c>
      <c r="T42" s="163" t="str">
        <f t="shared" si="3"/>
        <v/>
      </c>
      <c r="U42" s="149" t="s">
        <v>58</v>
      </c>
      <c r="V42" s="163" t="str">
        <f>IF(AY42="","",TEXT(ROUND(AY42,(IF(V$5="",100,V$5)-1)-INT(LOG(ABS(AY42)+(AY42=0)))),"#,##0"&amp;IF(INT(LOG(ABS(ROUND(AY42,(IF(V$5="",100,V$5)-1)-INT(LOG(ABS(AY42)+(AY42=0)))))+(ROUND(AY42,(IF(V$5="",100,V$5)-1)-INT(LOG(ABS(AY42)+(AY42=0))))=0)))+1&gt;=IF(V$5="",100,V$5),"",IF(V$6&gt;0,".","")&amp;REPT("0",IF(IF(V$5="",100,V$5)-INT(LOG(ABS(ROUND(AY42,(IF(V$5="",100,V$5)-1)-INT(LOG(ABS(AY42)+(AY42=0)))))+(ROUND(AY42,(IF(V$5="",100,V$5)-1)-INT(LOG(ABS(AY42)+(AY42=0))))=0)))-1&gt;V$6,V$6,IF(V$5="",100,V$5)-INT(LOG(ABS(ROUND(AY42,(IF(V$5="",100,V$5)-1)-INT(LOG(ABS(AY42)+(AY42=0)))))+(ROUND(AY42,(IF(V$5="",100,V$5)-1)-INT(LOG(ABS(AY42)+(AY42=0))))=0)))-1)))))</f>
        <v/>
      </c>
      <c r="W42" s="149" t="s">
        <v>58</v>
      </c>
      <c r="X42" s="163" t="str">
        <f>IF(BA42="","",TEXT(ROUND(BA42,(IF(X$5="",100,X$5)-1)-INT(LOG(ABS(BA42)+(BA42=0)))),"#,##0"&amp;IF(INT(LOG(ABS(ROUND(BA42,(IF(X$5="",100,X$5)-1)-INT(LOG(ABS(BA42)+(BA42=0)))))+(ROUND(BA42,(IF(X$5="",100,X$5)-1)-INT(LOG(ABS(BA42)+(BA42=0))))=0)))+1&gt;=IF(X$5="",100,X$5),"",IF(X$6&gt;0,".","")&amp;REPT("0",IF(IF(X$5="",100,X$5)-INT(LOG(ABS(ROUND(BA42,(IF(X$5="",100,X$5)-1)-INT(LOG(ABS(BA42)+(BA42=0)))))+(ROUND(BA42,(IF(X$5="",100,X$5)-1)-INT(LOG(ABS(BA42)+(BA42=0))))=0)))-1&gt;X$6,X$6,IF(X$5="",100,X$5)-INT(LOG(ABS(ROUND(BA42,(IF(X$5="",100,X$5)-1)-INT(LOG(ABS(BA42)+(BA42=0)))))+(ROUND(BA42,(IF(X$5="",100,X$5)-1)-INT(LOG(ABS(BA42)+(BA42=0))))=0)))-1)))))</f>
        <v/>
      </c>
      <c r="Y42" s="149" t="s">
        <v>58</v>
      </c>
      <c r="Z42" s="163" t="str">
        <f>IF(BC42="","",TEXT(ROUND(BC42,(IF(Z$5="",100,Z$5)-1)-INT(LOG(ABS(BC42)+(BC42=0)))),"#,##0"&amp;IF(INT(LOG(ABS(ROUND(BC42,(IF(Z$5="",100,Z$5)-1)-INT(LOG(ABS(BC42)+(BC42=0)))))+(ROUND(BC42,(IF(Z$5="",100,Z$5)-1)-INT(LOG(ABS(BC42)+(BC42=0))))=0)))+1&gt;=IF(Z$5="",100,Z$5),"",IF(Z$6&gt;0,".","")&amp;REPT("0",IF(IF(Z$5="",100,Z$5)-INT(LOG(ABS(ROUND(BC42,(IF(Z$5="",100,Z$5)-1)-INT(LOG(ABS(BC42)+(BC42=0)))))+(ROUND(BC42,(IF(Z$5="",100,Z$5)-1)-INT(LOG(ABS(BC42)+(BC42=0))))=0)))-1&gt;Z$6,Z$6,IF(Z$5="",100,Z$5)-INT(LOG(ABS(ROUND(BC42,(IF(Z$5="",100,Z$5)-1)-INT(LOG(ABS(BC42)+(BC42=0)))))+(ROUND(BC42,(IF(Z$5="",100,Z$5)-1)-INT(LOG(ABS(BC42)+(BC42=0))))=0)))-1)))))</f>
        <v/>
      </c>
      <c r="AA42" s="149" t="s">
        <v>58</v>
      </c>
      <c r="AB42" s="163" t="str">
        <f>IF(BE42="","",TEXT(ROUND(BE42,(IF(AB$5="",100,AB$5)-1)-INT(LOG(ABS(BE42)+(BE42=0)))),"#,##0"&amp;IF(INT(LOG(ABS(ROUND(BE42,(IF(AB$5="",100,AB$5)-1)-INT(LOG(ABS(BE42)+(BE42=0)))))+(ROUND(BE42,(IF(AB$5="",100,AB$5)-1)-INT(LOG(ABS(BE42)+(BE42=0))))=0)))+1&gt;=IF(AB$5="",100,AB$5),"",IF(AB$6&gt;0,".","")&amp;REPT("0",IF(IF(AB$5="",100,AB$5)-INT(LOG(ABS(ROUND(BE42,(IF(AB$5="",100,AB$5)-1)-INT(LOG(ABS(BE42)+(BE42=0)))))+(ROUND(BE42,(IF(AB$5="",100,AB$5)-1)-INT(LOG(ABS(BE42)+(BE42=0))))=0)))-1&gt;AB$6,AB$6,IF(AB$5="",100,AB$5)-INT(LOG(ABS(ROUND(BE42,(IF(AB$5="",100,AB$5)-1)-INT(LOG(ABS(BE42)+(BE42=0)))))+(ROUND(BE42,(IF(AB$5="",100,AB$5)-1)-INT(LOG(ABS(BE42)+(BE42=0))))=0)))-1)))))</f>
        <v/>
      </c>
      <c r="AC42" s="149" t="s">
        <v>58</v>
      </c>
      <c r="AD42" s="149" t="s">
        <v>58</v>
      </c>
      <c r="AF42" s="163"/>
      <c r="AG42" s="149" t="s">
        <v>58</v>
      </c>
      <c r="AH42" s="163"/>
      <c r="AI42" s="163"/>
      <c r="AJ42" s="149" t="s">
        <v>58</v>
      </c>
      <c r="AK42" s="163"/>
      <c r="AL42" s="149" t="s">
        <v>58</v>
      </c>
      <c r="AM42" s="163"/>
      <c r="AN42" s="149" t="s">
        <v>58</v>
      </c>
      <c r="AO42" s="163"/>
      <c r="AP42" s="149" t="s">
        <v>58</v>
      </c>
      <c r="AQ42" s="163"/>
      <c r="AR42" s="149" t="s">
        <v>58</v>
      </c>
      <c r="AS42" s="149" t="s">
        <v>58</v>
      </c>
      <c r="AT42" s="163"/>
      <c r="AU42" s="149" t="s">
        <v>58</v>
      </c>
      <c r="AV42" s="163"/>
      <c r="AW42" s="163"/>
      <c r="AX42" s="149" t="s">
        <v>58</v>
      </c>
      <c r="AY42" s="163"/>
      <c r="AZ42" s="149" t="s">
        <v>58</v>
      </c>
      <c r="BA42" s="163"/>
      <c r="BB42" s="149" t="s">
        <v>58</v>
      </c>
      <c r="BC42" s="163"/>
      <c r="BD42" s="149" t="s">
        <v>58</v>
      </c>
      <c r="BE42" s="163"/>
      <c r="BF42" s="149" t="s">
        <v>58</v>
      </c>
      <c r="BG42" s="149" t="s">
        <v>58</v>
      </c>
    </row>
    <row r="43" spans="1:59" ht="11.25" customHeight="1">
      <c r="A43" s="227"/>
      <c r="B43" s="227"/>
      <c r="C43" s="227"/>
      <c r="D43" s="227"/>
      <c r="E43" s="227"/>
      <c r="F43" s="227"/>
      <c r="G43" s="227"/>
      <c r="H43" s="227"/>
      <c r="I43" s="237"/>
      <c r="J43" s="238" t="str">
        <f>IF(AM43="","",AM43)</f>
        <v/>
      </c>
      <c r="K43" s="239"/>
      <c r="L43" s="238" t="str">
        <f>IF(AO43="","",AO43)</f>
        <v/>
      </c>
      <c r="M43" s="239"/>
      <c r="N43" s="240"/>
      <c r="O43" s="227"/>
      <c r="P43" s="227"/>
      <c r="Q43" s="227"/>
      <c r="R43" s="227"/>
      <c r="S43" s="227"/>
      <c r="T43" s="227"/>
      <c r="U43" s="227"/>
      <c r="V43" s="227"/>
      <c r="W43" s="237"/>
      <c r="X43" s="238" t="str">
        <f>IF(BA43="","",BA43)</f>
        <v/>
      </c>
      <c r="Y43" s="239"/>
      <c r="Z43" s="238" t="str">
        <f>IF(BC43="","",BC43)</f>
        <v/>
      </c>
      <c r="AA43" s="239"/>
      <c r="AB43" s="240"/>
      <c r="AC43" s="227"/>
      <c r="AD43" s="227"/>
      <c r="AM43" s="238"/>
      <c r="AN43" s="239"/>
      <c r="AO43" s="238"/>
      <c r="AP43" s="239"/>
      <c r="BA43" s="238"/>
      <c r="BB43" s="239"/>
      <c r="BC43" s="238"/>
      <c r="BD43" s="239"/>
    </row>
  </sheetData>
  <mergeCells count="24">
    <mergeCell ref="C2:P2"/>
    <mergeCell ref="Q2:AD2"/>
    <mergeCell ref="AF2:AS2"/>
    <mergeCell ref="AT2:BG2"/>
    <mergeCell ref="A5:B5"/>
    <mergeCell ref="A6:B6"/>
    <mergeCell ref="A38:B38"/>
    <mergeCell ref="A39:B39"/>
    <mergeCell ref="A40:B40"/>
    <mergeCell ref="A41:B41"/>
    <mergeCell ref="A42:B42"/>
    <mergeCell ref="A43:I43"/>
    <mergeCell ref="J43:K43"/>
    <mergeCell ref="L43:M43"/>
    <mergeCell ref="N43:W43"/>
    <mergeCell ref="X43:Y43"/>
    <mergeCell ref="Z43:AA43"/>
    <mergeCell ref="AB43:AD43"/>
    <mergeCell ref="AM43:AN43"/>
    <mergeCell ref="AO43:AP43"/>
    <mergeCell ref="BA43:BB43"/>
    <mergeCell ref="BC43:BD43"/>
    <mergeCell ref="A2:A3"/>
    <mergeCell ref="B2:B3"/>
  </mergeCells>
  <phoneticPr fontId="3"/>
  <conditionalFormatting sqref="D38">
    <cfRule type="expression" dxfId="26" priority="19">
      <formula>INDIRECT(ADDRESS(ROW(),COLUMN()))=TRUNC(INDIRECT(ADDRESS(ROW(),COLUMN())))</formula>
    </cfRule>
  </conditionalFormatting>
  <conditionalFormatting sqref="G38">
    <cfRule type="expression" dxfId="25" priority="18">
      <formula>INDIRECT(ADDRESS(ROW(),COLUMN()))=TRUNC(INDIRECT(ADDRESS(ROW(),COLUMN())))</formula>
    </cfRule>
  </conditionalFormatting>
  <conditionalFormatting sqref="I38">
    <cfRule type="expression" dxfId="24" priority="17">
      <formula>INDIRECT(ADDRESS(ROW(),COLUMN()))=TRUNC(INDIRECT(ADDRESS(ROW(),COLUMN())))</formula>
    </cfRule>
  </conditionalFormatting>
  <conditionalFormatting sqref="AC38:AD38 W38 U38 R38 O38:P38">
    <cfRule type="expression" dxfId="23" priority="16">
      <formula>INDIRECT(ADDRESS(ROW(),COLUMN()))=TRUNC(INDIRECT(ADDRESS(ROW(),COLUMN())))</formula>
    </cfRule>
  </conditionalFormatting>
  <conditionalFormatting sqref="D42">
    <cfRule type="expression" dxfId="22" priority="15">
      <formula>INDIRECT(ADDRESS(ROW(),COLUMN()))=TRUNC(INDIRECT(ADDRESS(ROW(),COLUMN())))</formula>
    </cfRule>
  </conditionalFormatting>
  <conditionalFormatting sqref="AC42:AD42 W42 U42 R42 O42:P42 I42 G42">
    <cfRule type="expression" dxfId="21" priority="14">
      <formula>INDIRECT(ADDRESS(ROW(),COLUMN()))=TRUNC(INDIRECT(ADDRESS(ROW(),COLUMN())))</formula>
    </cfRule>
  </conditionalFormatting>
  <conditionalFormatting sqref="BF42:BG42 BF38:BG38 AZ42 AZ38 AX42 AX38 AU42 AU38 AR42:AS42 AR38:AS38 AL42 AL38 AJ42 AJ38 AG42 AG38">
    <cfRule type="expression" dxfId="20" priority="13">
      <formula>INDIRECT(ADDRESS(ROW(),COLUMN()))=TRUNC(INDIRECT(ADDRESS(ROW(),COLUMN())))</formula>
    </cfRule>
  </conditionalFormatting>
  <conditionalFormatting sqref="AN42 AN38">
    <cfRule type="expression" dxfId="19" priority="12">
      <formula>INDIRECT(ADDRESS(ROW(),COLUMN()))=TRUNC(INDIRECT(ADDRESS(ROW(),COLUMN())))</formula>
    </cfRule>
  </conditionalFormatting>
  <conditionalFormatting sqref="AP42 AP38">
    <cfRule type="expression" dxfId="18" priority="11">
      <formula>INDIRECT(ADDRESS(ROW(),COLUMN()))=TRUNC(INDIRECT(ADDRESS(ROW(),COLUMN())))</formula>
    </cfRule>
  </conditionalFormatting>
  <conditionalFormatting sqref="BB42 BB38">
    <cfRule type="expression" dxfId="17" priority="10">
      <formula>INDIRECT(ADDRESS(ROW(),COLUMN()))=TRUNC(INDIRECT(ADDRESS(ROW(),COLUMN())))</formula>
    </cfRule>
  </conditionalFormatting>
  <conditionalFormatting sqref="BD42 BD38">
    <cfRule type="expression" dxfId="16" priority="9">
      <formula>INDIRECT(ADDRESS(ROW(),COLUMN()))=TRUNC(INDIRECT(ADDRESS(ROW(),COLUMN())))</formula>
    </cfRule>
  </conditionalFormatting>
  <conditionalFormatting sqref="K38">
    <cfRule type="expression" dxfId="15" priority="8">
      <formula>INDIRECT(ADDRESS(ROW(),COLUMN()))=TRUNC(INDIRECT(ADDRESS(ROW(),COLUMN())))</formula>
    </cfRule>
  </conditionalFormatting>
  <conditionalFormatting sqref="K42">
    <cfRule type="expression" dxfId="14" priority="7">
      <formula>INDIRECT(ADDRESS(ROW(),COLUMN()))=TRUNC(INDIRECT(ADDRESS(ROW(),COLUMN())))</formula>
    </cfRule>
  </conditionalFormatting>
  <conditionalFormatting sqref="M38">
    <cfRule type="expression" dxfId="13" priority="6">
      <formula>INDIRECT(ADDRESS(ROW(),COLUMN()))=TRUNC(INDIRECT(ADDRESS(ROW(),COLUMN())))</formula>
    </cfRule>
  </conditionalFormatting>
  <conditionalFormatting sqref="M42">
    <cfRule type="expression" dxfId="12" priority="5">
      <formula>INDIRECT(ADDRESS(ROW(),COLUMN()))=TRUNC(INDIRECT(ADDRESS(ROW(),COLUMN())))</formula>
    </cfRule>
  </conditionalFormatting>
  <conditionalFormatting sqref="Y38">
    <cfRule type="expression" dxfId="11" priority="4">
      <formula>INDIRECT(ADDRESS(ROW(),COLUMN()))=TRUNC(INDIRECT(ADDRESS(ROW(),COLUMN())))</formula>
    </cfRule>
  </conditionalFormatting>
  <conditionalFormatting sqref="Y42">
    <cfRule type="expression" dxfId="10" priority="3">
      <formula>INDIRECT(ADDRESS(ROW(),COLUMN()))=TRUNC(INDIRECT(ADDRESS(ROW(),COLUMN())))</formula>
    </cfRule>
  </conditionalFormatting>
  <conditionalFormatting sqref="AA38">
    <cfRule type="expression" dxfId="9" priority="2">
      <formula>INDIRECT(ADDRESS(ROW(),COLUMN()))=TRUNC(INDIRECT(ADDRESS(ROW(),COLUMN())))</formula>
    </cfRule>
  </conditionalFormatting>
  <conditionalFormatting sqref="AA42">
    <cfRule type="expression" dxfId="8" priority="1">
      <formula>INDIRECT(ADDRESS(ROW(),COLUMN()))=TRUNC(INDIRECT(ADDRESS(ROW(),COLUMN())))</formula>
    </cfRule>
  </conditionalFormatting>
  <printOptions horizontalCentered="1"/>
  <pageMargins left="0.39370078740157477" right="0.39370078740157477" top="0.78740157480314954" bottom="0.55118110236220463" header="0.51181102362204722" footer="0.74803149606299213"/>
  <pageSetup paperSize="9" fitToWidth="1" fitToHeight="1" orientation="landscape" usePrinterDefaults="1" horizontalDpi="6553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E42"/>
  <sheetViews>
    <sheetView view="pageBreakPreview" zoomScaleSheetLayoutView="100" workbookViewId="0">
      <selection activeCell="AD1" sqref="AD1"/>
    </sheetView>
  </sheetViews>
  <sheetFormatPr defaultRowHeight="9.6"/>
  <cols>
    <col min="1" max="2" width="3.375" style="138" customWidth="1"/>
    <col min="3" max="6" width="4.125" style="138" customWidth="1"/>
    <col min="7" max="7" width="6.125" style="138" customWidth="1"/>
    <col min="8" max="8" width="3.375" style="138" customWidth="1"/>
    <col min="9" max="10" width="6.125" style="138" customWidth="1"/>
    <col min="11" max="11" width="3.375" style="138" customWidth="1"/>
    <col min="12" max="12" width="6.125" style="138" customWidth="1"/>
    <col min="13" max="13" width="5.625" style="138" customWidth="1"/>
    <col min="14" max="14" width="3.375" style="138" customWidth="1"/>
    <col min="15" max="15" width="6.125" style="138" customWidth="1"/>
    <col min="16" max="16" width="5.625" style="138" customWidth="1"/>
    <col min="17" max="17" width="3.375" style="138" customWidth="1"/>
    <col min="18" max="18" width="6.125" style="138" customWidth="1"/>
    <col min="19" max="19" width="5.75" style="138" customWidth="1"/>
    <col min="20" max="20" width="3.375" style="138" customWidth="1"/>
    <col min="21" max="22" width="6.125" style="138" customWidth="1"/>
    <col min="23" max="23" width="3.375" style="138" customWidth="1"/>
    <col min="24" max="24" width="5.625" style="138" customWidth="1"/>
    <col min="25" max="25" width="6.125" style="138" customWidth="1"/>
    <col min="26" max="26" width="3.375" style="138" customWidth="1"/>
    <col min="27" max="28" width="5.625" style="138" customWidth="1"/>
    <col min="29" max="29" width="5.875" style="138" customWidth="1"/>
    <col min="30" max="30" width="4.625" style="138" customWidth="1"/>
    <col min="31" max="34" width="4.125" style="138" customWidth="1"/>
    <col min="35" max="57" width="4.625" style="138" customWidth="1"/>
    <col min="58" max="16384" width="9" style="138" customWidth="1"/>
  </cols>
  <sheetData>
    <row r="1" spans="1:57" s="139" customFormat="1" ht="23.25" customHeight="1">
      <c r="A1" s="143" t="str">
        <f>"汚泥処理月報4　"&amp;AF1&amp;"年"&amp;AH1&amp;"月分"</f>
        <v>汚泥処理月報4　2019年2月分</v>
      </c>
      <c r="C1" s="167"/>
      <c r="D1" s="167"/>
      <c r="E1" s="167"/>
      <c r="F1" s="167"/>
      <c r="G1" s="167"/>
      <c r="I1" s="167"/>
      <c r="J1" s="167"/>
      <c r="L1" s="167"/>
      <c r="M1" s="167"/>
      <c r="O1" s="167"/>
      <c r="P1" s="167"/>
      <c r="R1" s="167"/>
      <c r="S1" s="167"/>
      <c r="U1" s="167"/>
      <c r="V1" s="167"/>
      <c r="W1" s="167"/>
      <c r="X1" s="167"/>
      <c r="Y1" s="167"/>
      <c r="Z1" s="167"/>
      <c r="AA1" s="167"/>
      <c r="AC1" s="172"/>
      <c r="AD1" s="172"/>
      <c r="AE1" s="96" t="s">
        <v>132</v>
      </c>
      <c r="AF1" s="100">
        <v>2019</v>
      </c>
      <c r="AG1" s="102" t="s">
        <v>247</v>
      </c>
      <c r="AH1" s="107">
        <v>2</v>
      </c>
    </row>
    <row r="2" spans="1:57" s="139" customFormat="1" ht="12" customHeight="1">
      <c r="A2" s="181" t="s">
        <v>28</v>
      </c>
      <c r="B2" s="181" t="s">
        <v>31</v>
      </c>
      <c r="C2" s="152" t="s">
        <v>209</v>
      </c>
      <c r="D2" s="157"/>
      <c r="E2" s="152" t="s">
        <v>212</v>
      </c>
      <c r="F2" s="157"/>
      <c r="G2" s="152" t="s">
        <v>86</v>
      </c>
      <c r="H2" s="171"/>
      <c r="I2" s="157"/>
      <c r="J2" s="152" t="s">
        <v>215</v>
      </c>
      <c r="K2" s="171"/>
      <c r="L2" s="157"/>
      <c r="M2" s="152" t="s">
        <v>251</v>
      </c>
      <c r="N2" s="171"/>
      <c r="O2" s="157"/>
      <c r="P2" s="228" t="s">
        <v>250</v>
      </c>
      <c r="Q2" s="229"/>
      <c r="R2" s="230"/>
      <c r="S2" s="152" t="s">
        <v>170</v>
      </c>
      <c r="T2" s="171"/>
      <c r="U2" s="157"/>
      <c r="V2" s="228" t="s">
        <v>319</v>
      </c>
      <c r="W2" s="229"/>
      <c r="X2" s="230"/>
      <c r="Y2" s="228" t="s">
        <v>320</v>
      </c>
      <c r="Z2" s="229"/>
      <c r="AA2" s="230"/>
      <c r="AB2" s="144" t="s">
        <v>253</v>
      </c>
      <c r="AC2" s="144" t="s">
        <v>222</v>
      </c>
      <c r="AE2" s="152" t="s">
        <v>209</v>
      </c>
      <c r="AF2" s="157"/>
      <c r="AG2" s="152" t="s">
        <v>212</v>
      </c>
      <c r="AH2" s="157"/>
      <c r="AI2" s="152" t="s">
        <v>86</v>
      </c>
      <c r="AJ2" s="171"/>
      <c r="AK2" s="157"/>
      <c r="AL2" s="152" t="s">
        <v>215</v>
      </c>
      <c r="AM2" s="171"/>
      <c r="AN2" s="157"/>
      <c r="AO2" s="152" t="s">
        <v>216</v>
      </c>
      <c r="AP2" s="171"/>
      <c r="AQ2" s="157"/>
      <c r="AR2" s="228" t="s">
        <v>218</v>
      </c>
      <c r="AS2" s="229"/>
      <c r="AT2" s="230"/>
      <c r="AU2" s="152" t="s">
        <v>170</v>
      </c>
      <c r="AV2" s="171"/>
      <c r="AW2" s="157"/>
      <c r="AX2" s="228" t="s">
        <v>317</v>
      </c>
      <c r="AY2" s="229"/>
      <c r="AZ2" s="230"/>
      <c r="BA2" s="228" t="s">
        <v>318</v>
      </c>
      <c r="BB2" s="229"/>
      <c r="BC2" s="230"/>
      <c r="BD2" s="144" t="s">
        <v>253</v>
      </c>
      <c r="BE2" s="144" t="s">
        <v>222</v>
      </c>
    </row>
    <row r="3" spans="1:57" s="140" customFormat="1" ht="48" customHeight="1">
      <c r="A3" s="182"/>
      <c r="B3" s="182"/>
      <c r="C3" s="144" t="s">
        <v>187</v>
      </c>
      <c r="D3" s="144" t="s">
        <v>252</v>
      </c>
      <c r="E3" s="144" t="s">
        <v>187</v>
      </c>
      <c r="F3" s="144" t="s">
        <v>252</v>
      </c>
      <c r="G3" s="144" t="s">
        <v>213</v>
      </c>
      <c r="H3" s="144" t="s">
        <v>146</v>
      </c>
      <c r="I3" s="144" t="s">
        <v>25</v>
      </c>
      <c r="J3" s="144" t="s">
        <v>213</v>
      </c>
      <c r="K3" s="144" t="s">
        <v>146</v>
      </c>
      <c r="L3" s="144" t="s">
        <v>25</v>
      </c>
      <c r="M3" s="144" t="s">
        <v>32</v>
      </c>
      <c r="N3" s="144" t="s">
        <v>146</v>
      </c>
      <c r="O3" s="144" t="s">
        <v>25</v>
      </c>
      <c r="P3" s="144" t="s">
        <v>32</v>
      </c>
      <c r="Q3" s="144" t="s">
        <v>146</v>
      </c>
      <c r="R3" s="144" t="s">
        <v>25</v>
      </c>
      <c r="S3" s="144" t="s">
        <v>32</v>
      </c>
      <c r="T3" s="144" t="s">
        <v>146</v>
      </c>
      <c r="U3" s="144" t="s">
        <v>25</v>
      </c>
      <c r="V3" s="144" t="s">
        <v>315</v>
      </c>
      <c r="W3" s="144" t="s">
        <v>56</v>
      </c>
      <c r="X3" s="144" t="s">
        <v>316</v>
      </c>
      <c r="Y3" s="144" t="s">
        <v>315</v>
      </c>
      <c r="Z3" s="144" t="s">
        <v>56</v>
      </c>
      <c r="AA3" s="144" t="s">
        <v>316</v>
      </c>
      <c r="AB3" s="145"/>
      <c r="AC3" s="145"/>
      <c r="AD3" s="140"/>
      <c r="AE3" s="144" t="s">
        <v>187</v>
      </c>
      <c r="AF3" s="144" t="s">
        <v>252</v>
      </c>
      <c r="AG3" s="144" t="s">
        <v>187</v>
      </c>
      <c r="AH3" s="144" t="s">
        <v>252</v>
      </c>
      <c r="AI3" s="144" t="s">
        <v>213</v>
      </c>
      <c r="AJ3" s="144" t="s">
        <v>146</v>
      </c>
      <c r="AK3" s="144" t="s">
        <v>25</v>
      </c>
      <c r="AL3" s="144" t="s">
        <v>213</v>
      </c>
      <c r="AM3" s="144" t="s">
        <v>146</v>
      </c>
      <c r="AN3" s="144" t="s">
        <v>25</v>
      </c>
      <c r="AO3" s="144" t="s">
        <v>32</v>
      </c>
      <c r="AP3" s="144" t="s">
        <v>146</v>
      </c>
      <c r="AQ3" s="144" t="s">
        <v>25</v>
      </c>
      <c r="AR3" s="144" t="s">
        <v>32</v>
      </c>
      <c r="AS3" s="144" t="s">
        <v>146</v>
      </c>
      <c r="AT3" s="144" t="s">
        <v>25</v>
      </c>
      <c r="AU3" s="144" t="s">
        <v>32</v>
      </c>
      <c r="AV3" s="144" t="s">
        <v>146</v>
      </c>
      <c r="AW3" s="144" t="s">
        <v>25</v>
      </c>
      <c r="AX3" s="144" t="s">
        <v>315</v>
      </c>
      <c r="AY3" s="144" t="s">
        <v>56</v>
      </c>
      <c r="AZ3" s="144" t="s">
        <v>316</v>
      </c>
      <c r="BA3" s="144" t="s">
        <v>315</v>
      </c>
      <c r="BB3" s="144" t="s">
        <v>56</v>
      </c>
      <c r="BC3" s="144" t="s">
        <v>316</v>
      </c>
      <c r="BD3" s="145"/>
      <c r="BE3" s="145"/>
    </row>
    <row r="4" spans="1:57" ht="12" customHeight="1">
      <c r="A4" s="146"/>
      <c r="B4" s="146"/>
      <c r="C4" s="160" t="s">
        <v>158</v>
      </c>
      <c r="D4" s="160" t="s">
        <v>158</v>
      </c>
      <c r="E4" s="160" t="s">
        <v>158</v>
      </c>
      <c r="F4" s="160" t="s">
        <v>158</v>
      </c>
      <c r="G4" s="160" t="s">
        <v>67</v>
      </c>
      <c r="H4" s="160" t="s">
        <v>70</v>
      </c>
      <c r="I4" s="160" t="s">
        <v>158</v>
      </c>
      <c r="J4" s="160" t="s">
        <v>67</v>
      </c>
      <c r="K4" s="160" t="s">
        <v>70</v>
      </c>
      <c r="L4" s="160" t="s">
        <v>158</v>
      </c>
      <c r="M4" s="160" t="s">
        <v>67</v>
      </c>
      <c r="N4" s="160" t="s">
        <v>70</v>
      </c>
      <c r="O4" s="160" t="s">
        <v>158</v>
      </c>
      <c r="P4" s="160" t="s">
        <v>67</v>
      </c>
      <c r="Q4" s="160" t="s">
        <v>70</v>
      </c>
      <c r="R4" s="160" t="s">
        <v>158</v>
      </c>
      <c r="S4" s="160" t="s">
        <v>67</v>
      </c>
      <c r="T4" s="160" t="s">
        <v>70</v>
      </c>
      <c r="U4" s="160" t="s">
        <v>158</v>
      </c>
      <c r="V4" s="160" t="s">
        <v>74</v>
      </c>
      <c r="W4" s="160" t="s">
        <v>70</v>
      </c>
      <c r="X4" s="160" t="s">
        <v>158</v>
      </c>
      <c r="Y4" s="160" t="s">
        <v>74</v>
      </c>
      <c r="Z4" s="160" t="s">
        <v>70</v>
      </c>
      <c r="AA4" s="160" t="s">
        <v>158</v>
      </c>
      <c r="AB4" s="160" t="s">
        <v>123</v>
      </c>
      <c r="AC4" s="160" t="s">
        <v>123</v>
      </c>
      <c r="AE4" s="160" t="s">
        <v>158</v>
      </c>
      <c r="AF4" s="160" t="s">
        <v>158</v>
      </c>
      <c r="AG4" s="160" t="s">
        <v>158</v>
      </c>
      <c r="AH4" s="160" t="s">
        <v>158</v>
      </c>
      <c r="AI4" s="160" t="s">
        <v>67</v>
      </c>
      <c r="AJ4" s="160" t="s">
        <v>70</v>
      </c>
      <c r="AK4" s="160" t="s">
        <v>158</v>
      </c>
      <c r="AL4" s="160" t="s">
        <v>67</v>
      </c>
      <c r="AM4" s="160" t="s">
        <v>70</v>
      </c>
      <c r="AN4" s="160" t="s">
        <v>158</v>
      </c>
      <c r="AO4" s="160" t="s">
        <v>67</v>
      </c>
      <c r="AP4" s="160" t="s">
        <v>70</v>
      </c>
      <c r="AQ4" s="160" t="s">
        <v>158</v>
      </c>
      <c r="AR4" s="160" t="s">
        <v>67</v>
      </c>
      <c r="AS4" s="160" t="s">
        <v>70</v>
      </c>
      <c r="AT4" s="160" t="s">
        <v>158</v>
      </c>
      <c r="AU4" s="160" t="s">
        <v>67</v>
      </c>
      <c r="AV4" s="160" t="s">
        <v>70</v>
      </c>
      <c r="AW4" s="160" t="s">
        <v>158</v>
      </c>
      <c r="AX4" s="160" t="s">
        <v>74</v>
      </c>
      <c r="AY4" s="160" t="s">
        <v>70</v>
      </c>
      <c r="AZ4" s="160" t="s">
        <v>158</v>
      </c>
      <c r="BA4" s="160" t="s">
        <v>74</v>
      </c>
      <c r="BB4" s="160" t="s">
        <v>70</v>
      </c>
      <c r="BC4" s="160" t="s">
        <v>158</v>
      </c>
      <c r="BD4" s="160" t="s">
        <v>123</v>
      </c>
      <c r="BE4" s="160" t="s">
        <v>123</v>
      </c>
    </row>
    <row r="5" spans="1:57" ht="11.25" customHeight="1">
      <c r="A5" s="147" t="s">
        <v>175</v>
      </c>
      <c r="B5" s="147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43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</row>
    <row r="6" spans="1:57" ht="11.25" customHeight="1">
      <c r="A6" s="147" t="s">
        <v>245</v>
      </c>
      <c r="B6" s="147"/>
      <c r="C6" s="187">
        <v>0</v>
      </c>
      <c r="D6" s="187">
        <v>0</v>
      </c>
      <c r="E6" s="187">
        <v>0</v>
      </c>
      <c r="F6" s="187">
        <v>0</v>
      </c>
      <c r="G6" s="187">
        <v>0</v>
      </c>
      <c r="H6" s="187">
        <v>1</v>
      </c>
      <c r="I6" s="187">
        <v>0</v>
      </c>
      <c r="J6" s="187">
        <v>0</v>
      </c>
      <c r="K6" s="187">
        <v>1</v>
      </c>
      <c r="L6" s="187">
        <v>0</v>
      </c>
      <c r="M6" s="187">
        <v>0</v>
      </c>
      <c r="N6" s="187">
        <v>1</v>
      </c>
      <c r="O6" s="187">
        <v>0</v>
      </c>
      <c r="P6" s="187">
        <v>0</v>
      </c>
      <c r="Q6" s="187">
        <v>1</v>
      </c>
      <c r="R6" s="187">
        <v>0</v>
      </c>
      <c r="S6" s="187">
        <v>1</v>
      </c>
      <c r="T6" s="187">
        <v>1</v>
      </c>
      <c r="U6" s="187">
        <v>0</v>
      </c>
      <c r="V6" s="187">
        <v>0</v>
      </c>
      <c r="W6" s="187">
        <v>2</v>
      </c>
      <c r="X6" s="187">
        <v>1</v>
      </c>
      <c r="Y6" s="187">
        <v>0</v>
      </c>
      <c r="Z6" s="187">
        <v>2</v>
      </c>
      <c r="AA6" s="187">
        <v>1</v>
      </c>
      <c r="AB6" s="187">
        <v>2</v>
      </c>
      <c r="AC6" s="187">
        <v>2</v>
      </c>
      <c r="AD6" s="243"/>
      <c r="AE6" s="149"/>
      <c r="AF6" s="149"/>
      <c r="AG6" s="149"/>
      <c r="AH6" s="149"/>
      <c r="AI6" s="149"/>
      <c r="AJ6" s="149"/>
      <c r="AK6" s="149"/>
      <c r="AL6" s="242"/>
      <c r="AM6" s="242"/>
      <c r="AN6" s="242"/>
      <c r="AO6" s="242"/>
      <c r="AP6" s="242"/>
      <c r="AQ6" s="242"/>
      <c r="AR6" s="242"/>
      <c r="AS6" s="242"/>
      <c r="AT6" s="242"/>
      <c r="AU6" s="242"/>
      <c r="AV6" s="242"/>
      <c r="AW6" s="242"/>
      <c r="AX6" s="242"/>
      <c r="AY6" s="242"/>
      <c r="AZ6" s="242"/>
      <c r="BA6" s="242"/>
      <c r="BB6" s="242"/>
      <c r="BC6" s="242"/>
      <c r="BD6" s="242"/>
      <c r="BE6" s="242"/>
    </row>
    <row r="7" spans="1:57" ht="11.25" customHeight="1">
      <c r="A7" s="96">
        <v>1</v>
      </c>
      <c r="B7" s="155">
        <f>DATEVALUE(AF1&amp;"/"&amp;AH1&amp;"/1")</f>
        <v>43497</v>
      </c>
      <c r="C7" s="163" t="str">
        <f t="shared" ref="C7:AC37" si="0"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163" t="str">
        <f t="shared" si="0"/>
        <v/>
      </c>
      <c r="E7" s="163" t="str">
        <f t="shared" si="0"/>
        <v/>
      </c>
      <c r="F7" s="163" t="str">
        <f t="shared" si="0"/>
        <v/>
      </c>
      <c r="G7" s="163" t="str">
        <f t="shared" si="0"/>
        <v/>
      </c>
      <c r="H7" s="163" t="str">
        <f t="shared" si="0"/>
        <v/>
      </c>
      <c r="I7" s="163" t="str">
        <f t="shared" si="0"/>
        <v/>
      </c>
      <c r="J7" s="163" t="str">
        <f t="shared" si="0"/>
        <v/>
      </c>
      <c r="K7" s="163" t="str">
        <f t="shared" si="0"/>
        <v/>
      </c>
      <c r="L7" s="163" t="str">
        <f t="shared" si="0"/>
        <v/>
      </c>
      <c r="M7" s="163" t="str">
        <f t="shared" si="0"/>
        <v/>
      </c>
      <c r="N7" s="163" t="str">
        <f t="shared" si="0"/>
        <v/>
      </c>
      <c r="O7" s="163" t="str">
        <f t="shared" si="0"/>
        <v/>
      </c>
      <c r="P7" s="163" t="str">
        <f t="shared" si="0"/>
        <v/>
      </c>
      <c r="Q7" s="163" t="str">
        <f t="shared" si="0"/>
        <v/>
      </c>
      <c r="R7" s="163" t="str">
        <f t="shared" si="0"/>
        <v/>
      </c>
      <c r="S7" s="163" t="str">
        <f t="shared" si="0"/>
        <v/>
      </c>
      <c r="T7" s="163" t="str">
        <f t="shared" si="0"/>
        <v/>
      </c>
      <c r="U7" s="163" t="str">
        <f t="shared" si="0"/>
        <v/>
      </c>
      <c r="V7" s="163" t="str">
        <f t="shared" si="0"/>
        <v/>
      </c>
      <c r="W7" s="163" t="str">
        <f t="shared" si="0"/>
        <v/>
      </c>
      <c r="X7" s="163" t="str">
        <f t="shared" si="0"/>
        <v/>
      </c>
      <c r="Y7" s="163" t="str">
        <f t="shared" si="0"/>
        <v/>
      </c>
      <c r="Z7" s="163" t="str">
        <f t="shared" si="0"/>
        <v/>
      </c>
      <c r="AA7" s="163" t="str">
        <f t="shared" si="0"/>
        <v/>
      </c>
      <c r="AB7" s="163" t="str">
        <f t="shared" si="0"/>
        <v/>
      </c>
      <c r="AC7" s="163" t="str">
        <f t="shared" si="0"/>
        <v/>
      </c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76" t="str">
        <f t="shared" ref="AY7:AY37" si="1">IF(OR(AX7="",AX7=0),"",AZ7/AX7*100)</f>
        <v/>
      </c>
      <c r="AZ7" s="163"/>
      <c r="BA7" s="163"/>
      <c r="BB7" s="176" t="str">
        <f t="shared" ref="BB7:BB37" si="2">IF(OR(BA7="",BA7=0),"",BC7/BA7*100)</f>
        <v/>
      </c>
      <c r="BC7" s="163"/>
      <c r="BD7" s="163"/>
      <c r="BE7" s="176" t="str">
        <f t="shared" ref="BE7:BE37" si="3">IF(COUNT(AE7:AH7,BD7)=0,"",SUM(AE7:AH7)/1000+BD7)</f>
        <v/>
      </c>
    </row>
    <row r="8" spans="1:57" ht="11.25" customHeight="1">
      <c r="A8" s="96">
        <v>2</v>
      </c>
      <c r="B8" s="155">
        <f t="shared" ref="B8:B37" si="4">B7+1</f>
        <v>43498</v>
      </c>
      <c r="C8" s="163" t="str">
        <f t="shared" si="0"/>
        <v/>
      </c>
      <c r="D8" s="163" t="str">
        <f t="shared" si="0"/>
        <v/>
      </c>
      <c r="E8" s="163" t="str">
        <f t="shared" si="0"/>
        <v/>
      </c>
      <c r="F8" s="163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63" t="str">
        <f t="shared" si="0"/>
        <v/>
      </c>
      <c r="L8" s="163" t="str">
        <f t="shared" si="0"/>
        <v/>
      </c>
      <c r="M8" s="163" t="str">
        <f t="shared" si="0"/>
        <v/>
      </c>
      <c r="N8" s="163" t="str">
        <f t="shared" si="0"/>
        <v/>
      </c>
      <c r="O8" s="163" t="str">
        <f t="shared" si="0"/>
        <v/>
      </c>
      <c r="P8" s="163" t="str">
        <f t="shared" si="0"/>
        <v/>
      </c>
      <c r="Q8" s="163" t="str">
        <f t="shared" si="0"/>
        <v/>
      </c>
      <c r="R8" s="163" t="str">
        <f t="shared" si="0"/>
        <v/>
      </c>
      <c r="S8" s="163" t="str">
        <f t="shared" si="0"/>
        <v/>
      </c>
      <c r="T8" s="163" t="str">
        <f t="shared" si="0"/>
        <v/>
      </c>
      <c r="U8" s="163" t="str">
        <f t="shared" si="0"/>
        <v/>
      </c>
      <c r="V8" s="163" t="str">
        <f t="shared" si="0"/>
        <v/>
      </c>
      <c r="W8" s="163" t="str">
        <f t="shared" si="0"/>
        <v/>
      </c>
      <c r="X8" s="163" t="str">
        <f t="shared" si="0"/>
        <v/>
      </c>
      <c r="Y8" s="163" t="str">
        <f t="shared" si="0"/>
        <v/>
      </c>
      <c r="Z8" s="163" t="str">
        <f t="shared" si="0"/>
        <v/>
      </c>
      <c r="AA8" s="163" t="str">
        <f t="shared" si="0"/>
        <v/>
      </c>
      <c r="AB8" s="163" t="str">
        <f t="shared" si="0"/>
        <v/>
      </c>
      <c r="AC8" s="163" t="str">
        <f t="shared" si="0"/>
        <v/>
      </c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76" t="str">
        <f t="shared" si="1"/>
        <v/>
      </c>
      <c r="AZ8" s="163"/>
      <c r="BA8" s="163"/>
      <c r="BB8" s="176" t="str">
        <f t="shared" si="2"/>
        <v/>
      </c>
      <c r="BC8" s="163"/>
      <c r="BD8" s="163"/>
      <c r="BE8" s="176" t="str">
        <f t="shared" si="3"/>
        <v/>
      </c>
    </row>
    <row r="9" spans="1:57" ht="11.25" customHeight="1">
      <c r="A9" s="96">
        <v>3</v>
      </c>
      <c r="B9" s="155">
        <f t="shared" si="4"/>
        <v>43499</v>
      </c>
      <c r="C9" s="163" t="str">
        <f t="shared" si="0"/>
        <v/>
      </c>
      <c r="D9" s="163" t="str">
        <f t="shared" si="0"/>
        <v/>
      </c>
      <c r="E9" s="163" t="str">
        <f t="shared" si="0"/>
        <v/>
      </c>
      <c r="F9" s="163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63" t="str">
        <f t="shared" si="0"/>
        <v/>
      </c>
      <c r="L9" s="163" t="str">
        <f t="shared" si="0"/>
        <v/>
      </c>
      <c r="M9" s="163" t="str">
        <f t="shared" si="0"/>
        <v/>
      </c>
      <c r="N9" s="163" t="str">
        <f t="shared" si="0"/>
        <v/>
      </c>
      <c r="O9" s="163" t="str">
        <f t="shared" si="0"/>
        <v/>
      </c>
      <c r="P9" s="163" t="str">
        <f t="shared" si="0"/>
        <v/>
      </c>
      <c r="Q9" s="163" t="str">
        <f t="shared" si="0"/>
        <v/>
      </c>
      <c r="R9" s="163" t="str">
        <f t="shared" si="0"/>
        <v/>
      </c>
      <c r="S9" s="163" t="str">
        <f t="shared" si="0"/>
        <v/>
      </c>
      <c r="T9" s="163" t="str">
        <f t="shared" si="0"/>
        <v/>
      </c>
      <c r="U9" s="163" t="str">
        <f t="shared" si="0"/>
        <v/>
      </c>
      <c r="V9" s="163" t="str">
        <f t="shared" si="0"/>
        <v/>
      </c>
      <c r="W9" s="163" t="str">
        <f t="shared" si="0"/>
        <v/>
      </c>
      <c r="X9" s="163" t="str">
        <f t="shared" si="0"/>
        <v/>
      </c>
      <c r="Y9" s="163" t="str">
        <f t="shared" si="0"/>
        <v/>
      </c>
      <c r="Z9" s="163" t="str">
        <f t="shared" si="0"/>
        <v/>
      </c>
      <c r="AA9" s="163" t="str">
        <f t="shared" si="0"/>
        <v/>
      </c>
      <c r="AB9" s="163" t="str">
        <f t="shared" si="0"/>
        <v/>
      </c>
      <c r="AC9" s="163" t="str">
        <f t="shared" si="0"/>
        <v/>
      </c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76" t="str">
        <f t="shared" si="1"/>
        <v/>
      </c>
      <c r="AZ9" s="163"/>
      <c r="BA9" s="163"/>
      <c r="BB9" s="176" t="str">
        <f t="shared" si="2"/>
        <v/>
      </c>
      <c r="BC9" s="163"/>
      <c r="BD9" s="163"/>
      <c r="BE9" s="176" t="str">
        <f t="shared" si="3"/>
        <v/>
      </c>
    </row>
    <row r="10" spans="1:57" ht="11.25" customHeight="1">
      <c r="A10" s="96">
        <v>4</v>
      </c>
      <c r="B10" s="155">
        <f t="shared" si="4"/>
        <v>43500</v>
      </c>
      <c r="C10" s="163" t="str">
        <f t="shared" si="0"/>
        <v/>
      </c>
      <c r="D10" s="163" t="str">
        <f t="shared" si="0"/>
        <v/>
      </c>
      <c r="E10" s="163" t="str">
        <f t="shared" si="0"/>
        <v/>
      </c>
      <c r="F10" s="163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63" t="str">
        <f t="shared" si="0"/>
        <v/>
      </c>
      <c r="L10" s="163" t="str">
        <f t="shared" si="0"/>
        <v/>
      </c>
      <c r="M10" s="163" t="str">
        <f t="shared" si="0"/>
        <v/>
      </c>
      <c r="N10" s="163" t="str">
        <f t="shared" si="0"/>
        <v/>
      </c>
      <c r="O10" s="163" t="str">
        <f t="shared" si="0"/>
        <v/>
      </c>
      <c r="P10" s="163" t="str">
        <f t="shared" si="0"/>
        <v/>
      </c>
      <c r="Q10" s="163" t="str">
        <f t="shared" si="0"/>
        <v/>
      </c>
      <c r="R10" s="163" t="str">
        <f t="shared" si="0"/>
        <v/>
      </c>
      <c r="S10" s="163" t="str">
        <f t="shared" si="0"/>
        <v/>
      </c>
      <c r="T10" s="163" t="str">
        <f t="shared" si="0"/>
        <v/>
      </c>
      <c r="U10" s="163" t="str">
        <f t="shared" si="0"/>
        <v/>
      </c>
      <c r="V10" s="163" t="str">
        <f t="shared" si="0"/>
        <v/>
      </c>
      <c r="W10" s="163" t="str">
        <f t="shared" si="0"/>
        <v/>
      </c>
      <c r="X10" s="163" t="str">
        <f t="shared" si="0"/>
        <v/>
      </c>
      <c r="Y10" s="163" t="str">
        <f t="shared" si="0"/>
        <v/>
      </c>
      <c r="Z10" s="163" t="str">
        <f t="shared" si="0"/>
        <v/>
      </c>
      <c r="AA10" s="163" t="str">
        <f t="shared" si="0"/>
        <v/>
      </c>
      <c r="AB10" s="163" t="str">
        <f t="shared" si="0"/>
        <v/>
      </c>
      <c r="AC10" s="163" t="str">
        <f t="shared" si="0"/>
        <v/>
      </c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76" t="str">
        <f t="shared" si="1"/>
        <v/>
      </c>
      <c r="AZ10" s="163"/>
      <c r="BA10" s="163"/>
      <c r="BB10" s="176" t="str">
        <f t="shared" si="2"/>
        <v/>
      </c>
      <c r="BC10" s="163"/>
      <c r="BD10" s="163"/>
      <c r="BE10" s="176" t="str">
        <f t="shared" si="3"/>
        <v/>
      </c>
    </row>
    <row r="11" spans="1:57" ht="11.25" customHeight="1">
      <c r="A11" s="96">
        <v>5</v>
      </c>
      <c r="B11" s="155">
        <f t="shared" si="4"/>
        <v>43501</v>
      </c>
      <c r="C11" s="163" t="str">
        <f t="shared" si="0"/>
        <v/>
      </c>
      <c r="D11" s="163" t="str">
        <f t="shared" si="0"/>
        <v/>
      </c>
      <c r="E11" s="163" t="str">
        <f t="shared" si="0"/>
        <v/>
      </c>
      <c r="F11" s="163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63" t="str">
        <f t="shared" si="0"/>
        <v/>
      </c>
      <c r="L11" s="163" t="str">
        <f t="shared" si="0"/>
        <v/>
      </c>
      <c r="M11" s="163" t="str">
        <f t="shared" si="0"/>
        <v/>
      </c>
      <c r="N11" s="163" t="str">
        <f t="shared" si="0"/>
        <v/>
      </c>
      <c r="O11" s="163" t="str">
        <f t="shared" si="0"/>
        <v/>
      </c>
      <c r="P11" s="163" t="str">
        <f t="shared" si="0"/>
        <v/>
      </c>
      <c r="Q11" s="163" t="str">
        <f t="shared" si="0"/>
        <v/>
      </c>
      <c r="R11" s="163" t="str">
        <f t="shared" si="0"/>
        <v/>
      </c>
      <c r="S11" s="163" t="str">
        <f t="shared" si="0"/>
        <v/>
      </c>
      <c r="T11" s="163" t="str">
        <f t="shared" si="0"/>
        <v/>
      </c>
      <c r="U11" s="163" t="str">
        <f t="shared" si="0"/>
        <v/>
      </c>
      <c r="V11" s="163" t="str">
        <f t="shared" si="0"/>
        <v/>
      </c>
      <c r="W11" s="163" t="str">
        <f t="shared" si="0"/>
        <v/>
      </c>
      <c r="X11" s="163" t="str">
        <f t="shared" si="0"/>
        <v/>
      </c>
      <c r="Y11" s="163" t="str">
        <f t="shared" si="0"/>
        <v/>
      </c>
      <c r="Z11" s="163" t="str">
        <f t="shared" si="0"/>
        <v/>
      </c>
      <c r="AA11" s="163" t="str">
        <f t="shared" si="0"/>
        <v/>
      </c>
      <c r="AB11" s="163" t="str">
        <f t="shared" si="0"/>
        <v/>
      </c>
      <c r="AC11" s="163" t="str">
        <f t="shared" si="0"/>
        <v/>
      </c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76" t="str">
        <f t="shared" si="1"/>
        <v/>
      </c>
      <c r="AZ11" s="163"/>
      <c r="BA11" s="163"/>
      <c r="BB11" s="176" t="str">
        <f t="shared" si="2"/>
        <v/>
      </c>
      <c r="BC11" s="163"/>
      <c r="BD11" s="163"/>
      <c r="BE11" s="176" t="str">
        <f t="shared" si="3"/>
        <v/>
      </c>
    </row>
    <row r="12" spans="1:57" ht="11.25" customHeight="1">
      <c r="A12" s="96">
        <v>6</v>
      </c>
      <c r="B12" s="155">
        <f t="shared" si="4"/>
        <v>43502</v>
      </c>
      <c r="C12" s="163" t="str">
        <f t="shared" si="0"/>
        <v/>
      </c>
      <c r="D12" s="163" t="str">
        <f t="shared" si="0"/>
        <v/>
      </c>
      <c r="E12" s="163" t="str">
        <f t="shared" si="0"/>
        <v/>
      </c>
      <c r="F12" s="163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63" t="str">
        <f t="shared" si="0"/>
        <v/>
      </c>
      <c r="L12" s="163" t="str">
        <f t="shared" si="0"/>
        <v/>
      </c>
      <c r="M12" s="163" t="str">
        <f t="shared" si="0"/>
        <v/>
      </c>
      <c r="N12" s="163" t="str">
        <f t="shared" si="0"/>
        <v/>
      </c>
      <c r="O12" s="163" t="str">
        <f t="shared" si="0"/>
        <v/>
      </c>
      <c r="P12" s="163" t="str">
        <f t="shared" si="0"/>
        <v/>
      </c>
      <c r="Q12" s="163" t="str">
        <f t="shared" si="0"/>
        <v/>
      </c>
      <c r="R12" s="163" t="str">
        <f t="shared" si="0"/>
        <v/>
      </c>
      <c r="S12" s="163" t="str">
        <f t="shared" si="0"/>
        <v/>
      </c>
      <c r="T12" s="163" t="str">
        <f t="shared" si="0"/>
        <v/>
      </c>
      <c r="U12" s="163" t="str">
        <f t="shared" si="0"/>
        <v/>
      </c>
      <c r="V12" s="163" t="str">
        <f t="shared" si="0"/>
        <v/>
      </c>
      <c r="W12" s="163" t="str">
        <f t="shared" si="0"/>
        <v/>
      </c>
      <c r="X12" s="163" t="str">
        <f t="shared" si="0"/>
        <v/>
      </c>
      <c r="Y12" s="163" t="str">
        <f t="shared" si="0"/>
        <v/>
      </c>
      <c r="Z12" s="163" t="str">
        <f t="shared" si="0"/>
        <v/>
      </c>
      <c r="AA12" s="163" t="str">
        <f t="shared" si="0"/>
        <v/>
      </c>
      <c r="AB12" s="163" t="str">
        <f t="shared" si="0"/>
        <v/>
      </c>
      <c r="AC12" s="163" t="str">
        <f t="shared" si="0"/>
        <v/>
      </c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76" t="str">
        <f t="shared" si="1"/>
        <v/>
      </c>
      <c r="AZ12" s="163"/>
      <c r="BA12" s="163"/>
      <c r="BB12" s="176" t="str">
        <f t="shared" si="2"/>
        <v/>
      </c>
      <c r="BC12" s="163"/>
      <c r="BD12" s="163"/>
      <c r="BE12" s="176" t="str">
        <f t="shared" si="3"/>
        <v/>
      </c>
    </row>
    <row r="13" spans="1:57" ht="11.25" customHeight="1">
      <c r="A13" s="96">
        <v>7</v>
      </c>
      <c r="B13" s="155">
        <f t="shared" si="4"/>
        <v>43503</v>
      </c>
      <c r="C13" s="163" t="str">
        <f t="shared" si="0"/>
        <v/>
      </c>
      <c r="D13" s="163" t="str">
        <f t="shared" si="0"/>
        <v/>
      </c>
      <c r="E13" s="163" t="str">
        <f t="shared" si="0"/>
        <v/>
      </c>
      <c r="F13" s="163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63" t="str">
        <f t="shared" si="0"/>
        <v/>
      </c>
      <c r="L13" s="163" t="str">
        <f t="shared" si="0"/>
        <v/>
      </c>
      <c r="M13" s="163" t="str">
        <f t="shared" si="0"/>
        <v/>
      </c>
      <c r="N13" s="163" t="str">
        <f t="shared" si="0"/>
        <v/>
      </c>
      <c r="O13" s="163" t="str">
        <f t="shared" si="0"/>
        <v/>
      </c>
      <c r="P13" s="163" t="str">
        <f t="shared" si="0"/>
        <v/>
      </c>
      <c r="Q13" s="163" t="str">
        <f t="shared" si="0"/>
        <v/>
      </c>
      <c r="R13" s="163" t="str">
        <f t="shared" si="0"/>
        <v/>
      </c>
      <c r="S13" s="163" t="str">
        <f t="shared" si="0"/>
        <v/>
      </c>
      <c r="T13" s="163" t="str">
        <f t="shared" si="0"/>
        <v/>
      </c>
      <c r="U13" s="163" t="str">
        <f t="shared" si="0"/>
        <v/>
      </c>
      <c r="V13" s="163" t="str">
        <f t="shared" si="0"/>
        <v/>
      </c>
      <c r="W13" s="163" t="str">
        <f t="shared" si="0"/>
        <v/>
      </c>
      <c r="X13" s="163" t="str">
        <f t="shared" si="0"/>
        <v/>
      </c>
      <c r="Y13" s="163" t="str">
        <f t="shared" si="0"/>
        <v/>
      </c>
      <c r="Z13" s="163" t="str">
        <f t="shared" si="0"/>
        <v/>
      </c>
      <c r="AA13" s="163" t="str">
        <f t="shared" si="0"/>
        <v/>
      </c>
      <c r="AB13" s="163" t="str">
        <f t="shared" si="0"/>
        <v/>
      </c>
      <c r="AC13" s="163" t="str">
        <f t="shared" si="0"/>
        <v/>
      </c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76" t="str">
        <f t="shared" si="1"/>
        <v/>
      </c>
      <c r="AZ13" s="163"/>
      <c r="BA13" s="163"/>
      <c r="BB13" s="176" t="str">
        <f t="shared" si="2"/>
        <v/>
      </c>
      <c r="BC13" s="163"/>
      <c r="BD13" s="163"/>
      <c r="BE13" s="176" t="str">
        <f t="shared" si="3"/>
        <v/>
      </c>
    </row>
    <row r="14" spans="1:57" ht="11.25" customHeight="1">
      <c r="A14" s="96">
        <v>8</v>
      </c>
      <c r="B14" s="155">
        <f t="shared" si="4"/>
        <v>43504</v>
      </c>
      <c r="C14" s="163" t="str">
        <f t="shared" si="0"/>
        <v/>
      </c>
      <c r="D14" s="163" t="str">
        <f t="shared" si="0"/>
        <v/>
      </c>
      <c r="E14" s="163" t="str">
        <f t="shared" si="0"/>
        <v/>
      </c>
      <c r="F14" s="163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63" t="str">
        <f t="shared" si="0"/>
        <v/>
      </c>
      <c r="L14" s="163" t="str">
        <f t="shared" si="0"/>
        <v/>
      </c>
      <c r="M14" s="163" t="str">
        <f t="shared" si="0"/>
        <v/>
      </c>
      <c r="N14" s="163" t="str">
        <f t="shared" si="0"/>
        <v/>
      </c>
      <c r="O14" s="163" t="str">
        <f t="shared" si="0"/>
        <v/>
      </c>
      <c r="P14" s="163" t="str">
        <f t="shared" si="0"/>
        <v/>
      </c>
      <c r="Q14" s="163" t="str">
        <f t="shared" si="0"/>
        <v/>
      </c>
      <c r="R14" s="163" t="str">
        <f t="shared" si="0"/>
        <v/>
      </c>
      <c r="S14" s="163" t="str">
        <f t="shared" si="0"/>
        <v/>
      </c>
      <c r="T14" s="163" t="str">
        <f t="shared" si="0"/>
        <v/>
      </c>
      <c r="U14" s="163" t="str">
        <f t="shared" si="0"/>
        <v/>
      </c>
      <c r="V14" s="163" t="str">
        <f t="shared" si="0"/>
        <v/>
      </c>
      <c r="W14" s="163" t="str">
        <f t="shared" si="0"/>
        <v/>
      </c>
      <c r="X14" s="163" t="str">
        <f t="shared" si="0"/>
        <v/>
      </c>
      <c r="Y14" s="163" t="str">
        <f t="shared" si="0"/>
        <v/>
      </c>
      <c r="Z14" s="163" t="str">
        <f t="shared" si="0"/>
        <v/>
      </c>
      <c r="AA14" s="163" t="str">
        <f t="shared" si="0"/>
        <v/>
      </c>
      <c r="AB14" s="163" t="str">
        <f t="shared" si="0"/>
        <v/>
      </c>
      <c r="AC14" s="163" t="str">
        <f t="shared" si="0"/>
        <v/>
      </c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76" t="str">
        <f t="shared" si="1"/>
        <v/>
      </c>
      <c r="AZ14" s="163"/>
      <c r="BA14" s="163"/>
      <c r="BB14" s="176" t="str">
        <f t="shared" si="2"/>
        <v/>
      </c>
      <c r="BC14" s="163"/>
      <c r="BD14" s="163"/>
      <c r="BE14" s="176" t="str">
        <f t="shared" si="3"/>
        <v/>
      </c>
    </row>
    <row r="15" spans="1:57" ht="11.25" customHeight="1">
      <c r="A15" s="96">
        <v>9</v>
      </c>
      <c r="B15" s="155">
        <f t="shared" si="4"/>
        <v>43505</v>
      </c>
      <c r="C15" s="163" t="str">
        <f t="shared" si="0"/>
        <v/>
      </c>
      <c r="D15" s="163" t="str">
        <f t="shared" si="0"/>
        <v/>
      </c>
      <c r="E15" s="163" t="str">
        <f t="shared" si="0"/>
        <v/>
      </c>
      <c r="F15" s="163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63" t="str">
        <f t="shared" si="0"/>
        <v/>
      </c>
      <c r="L15" s="163" t="str">
        <f t="shared" si="0"/>
        <v/>
      </c>
      <c r="M15" s="163" t="str">
        <f t="shared" si="0"/>
        <v/>
      </c>
      <c r="N15" s="163" t="str">
        <f t="shared" si="0"/>
        <v/>
      </c>
      <c r="O15" s="163" t="str">
        <f t="shared" si="0"/>
        <v/>
      </c>
      <c r="P15" s="163" t="str">
        <f t="shared" si="0"/>
        <v/>
      </c>
      <c r="Q15" s="163" t="str">
        <f t="shared" si="0"/>
        <v/>
      </c>
      <c r="R15" s="163" t="str">
        <f t="shared" si="0"/>
        <v/>
      </c>
      <c r="S15" s="163" t="str">
        <f t="shared" si="0"/>
        <v/>
      </c>
      <c r="T15" s="163" t="str">
        <f t="shared" si="0"/>
        <v/>
      </c>
      <c r="U15" s="163" t="str">
        <f t="shared" si="0"/>
        <v/>
      </c>
      <c r="V15" s="163" t="str">
        <f t="shared" si="0"/>
        <v/>
      </c>
      <c r="W15" s="163" t="str">
        <f t="shared" si="0"/>
        <v/>
      </c>
      <c r="X15" s="163" t="str">
        <f t="shared" si="0"/>
        <v/>
      </c>
      <c r="Y15" s="163" t="str">
        <f t="shared" si="0"/>
        <v/>
      </c>
      <c r="Z15" s="163" t="str">
        <f t="shared" si="0"/>
        <v/>
      </c>
      <c r="AA15" s="163" t="str">
        <f t="shared" si="0"/>
        <v/>
      </c>
      <c r="AB15" s="163" t="str">
        <f t="shared" si="0"/>
        <v/>
      </c>
      <c r="AC15" s="163" t="str">
        <f t="shared" si="0"/>
        <v/>
      </c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76" t="str">
        <f t="shared" si="1"/>
        <v/>
      </c>
      <c r="AZ15" s="163"/>
      <c r="BA15" s="163"/>
      <c r="BB15" s="176" t="str">
        <f t="shared" si="2"/>
        <v/>
      </c>
      <c r="BC15" s="163"/>
      <c r="BD15" s="163"/>
      <c r="BE15" s="176" t="str">
        <f t="shared" si="3"/>
        <v/>
      </c>
    </row>
    <row r="16" spans="1:57" ht="11.25" customHeight="1">
      <c r="A16" s="96">
        <v>10</v>
      </c>
      <c r="B16" s="155">
        <f t="shared" si="4"/>
        <v>43506</v>
      </c>
      <c r="C16" s="163" t="str">
        <f t="shared" si="0"/>
        <v/>
      </c>
      <c r="D16" s="163" t="str">
        <f t="shared" si="0"/>
        <v/>
      </c>
      <c r="E16" s="163" t="str">
        <f t="shared" si="0"/>
        <v/>
      </c>
      <c r="F16" s="163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63" t="str">
        <f t="shared" si="0"/>
        <v/>
      </c>
      <c r="L16" s="163" t="str">
        <f t="shared" si="0"/>
        <v/>
      </c>
      <c r="M16" s="163" t="str">
        <f t="shared" si="0"/>
        <v/>
      </c>
      <c r="N16" s="163" t="str">
        <f t="shared" si="0"/>
        <v/>
      </c>
      <c r="O16" s="163" t="str">
        <f t="shared" si="0"/>
        <v/>
      </c>
      <c r="P16" s="163" t="str">
        <f t="shared" si="0"/>
        <v/>
      </c>
      <c r="Q16" s="163" t="str">
        <f t="shared" si="0"/>
        <v/>
      </c>
      <c r="R16" s="163" t="str">
        <f t="shared" si="0"/>
        <v/>
      </c>
      <c r="S16" s="163" t="str">
        <f t="shared" si="0"/>
        <v/>
      </c>
      <c r="T16" s="163" t="str">
        <f t="shared" si="0"/>
        <v/>
      </c>
      <c r="U16" s="163" t="str">
        <f t="shared" si="0"/>
        <v/>
      </c>
      <c r="V16" s="163" t="str">
        <f t="shared" si="0"/>
        <v/>
      </c>
      <c r="W16" s="163" t="str">
        <f t="shared" si="0"/>
        <v/>
      </c>
      <c r="X16" s="163" t="str">
        <f t="shared" si="0"/>
        <v/>
      </c>
      <c r="Y16" s="163" t="str">
        <f t="shared" si="0"/>
        <v/>
      </c>
      <c r="Z16" s="163" t="str">
        <f t="shared" si="0"/>
        <v/>
      </c>
      <c r="AA16" s="163" t="str">
        <f t="shared" si="0"/>
        <v/>
      </c>
      <c r="AB16" s="163" t="str">
        <f t="shared" si="0"/>
        <v/>
      </c>
      <c r="AC16" s="163" t="str">
        <f t="shared" si="0"/>
        <v/>
      </c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76" t="str">
        <f t="shared" si="1"/>
        <v/>
      </c>
      <c r="AZ16" s="163"/>
      <c r="BA16" s="163"/>
      <c r="BB16" s="176" t="str">
        <f t="shared" si="2"/>
        <v/>
      </c>
      <c r="BC16" s="163"/>
      <c r="BD16" s="163"/>
      <c r="BE16" s="176" t="str">
        <f t="shared" si="3"/>
        <v/>
      </c>
    </row>
    <row r="17" spans="1:57" ht="11.25" customHeight="1">
      <c r="A17" s="96">
        <v>11</v>
      </c>
      <c r="B17" s="155">
        <f t="shared" si="4"/>
        <v>43507</v>
      </c>
      <c r="C17" s="163" t="str">
        <f t="shared" si="0"/>
        <v/>
      </c>
      <c r="D17" s="163" t="str">
        <f t="shared" si="0"/>
        <v/>
      </c>
      <c r="E17" s="163" t="str">
        <f t="shared" si="0"/>
        <v/>
      </c>
      <c r="F17" s="163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63" t="str">
        <f t="shared" si="0"/>
        <v/>
      </c>
      <c r="L17" s="163" t="str">
        <f t="shared" si="0"/>
        <v/>
      </c>
      <c r="M17" s="163" t="str">
        <f t="shared" si="0"/>
        <v/>
      </c>
      <c r="N17" s="163" t="str">
        <f t="shared" si="0"/>
        <v/>
      </c>
      <c r="O17" s="163" t="str">
        <f t="shared" si="0"/>
        <v/>
      </c>
      <c r="P17" s="163" t="str">
        <f t="shared" si="0"/>
        <v/>
      </c>
      <c r="Q17" s="163" t="str">
        <f t="shared" si="0"/>
        <v/>
      </c>
      <c r="R17" s="163" t="str">
        <f t="shared" si="0"/>
        <v/>
      </c>
      <c r="S17" s="163" t="str">
        <f t="shared" si="0"/>
        <v/>
      </c>
      <c r="T17" s="163" t="str">
        <f t="shared" si="0"/>
        <v/>
      </c>
      <c r="U17" s="163" t="str">
        <f t="shared" si="0"/>
        <v/>
      </c>
      <c r="V17" s="163" t="str">
        <f t="shared" si="0"/>
        <v/>
      </c>
      <c r="W17" s="163" t="str">
        <f t="shared" si="0"/>
        <v/>
      </c>
      <c r="X17" s="163" t="str">
        <f t="shared" si="0"/>
        <v/>
      </c>
      <c r="Y17" s="163" t="str">
        <f t="shared" si="0"/>
        <v/>
      </c>
      <c r="Z17" s="163" t="str">
        <f t="shared" si="0"/>
        <v/>
      </c>
      <c r="AA17" s="163" t="str">
        <f t="shared" si="0"/>
        <v/>
      </c>
      <c r="AB17" s="163" t="str">
        <f t="shared" si="0"/>
        <v/>
      </c>
      <c r="AC17" s="163" t="str">
        <f t="shared" si="0"/>
        <v/>
      </c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76" t="str">
        <f t="shared" si="1"/>
        <v/>
      </c>
      <c r="AZ17" s="163"/>
      <c r="BA17" s="163"/>
      <c r="BB17" s="176" t="str">
        <f t="shared" si="2"/>
        <v/>
      </c>
      <c r="BC17" s="163"/>
      <c r="BD17" s="163"/>
      <c r="BE17" s="176" t="str">
        <f t="shared" si="3"/>
        <v/>
      </c>
    </row>
    <row r="18" spans="1:57" ht="11.25" customHeight="1">
      <c r="A18" s="96">
        <v>12</v>
      </c>
      <c r="B18" s="155">
        <f t="shared" si="4"/>
        <v>43508</v>
      </c>
      <c r="C18" s="163" t="str">
        <f t="shared" si="0"/>
        <v/>
      </c>
      <c r="D18" s="163" t="str">
        <f t="shared" si="0"/>
        <v/>
      </c>
      <c r="E18" s="163" t="str">
        <f t="shared" si="0"/>
        <v/>
      </c>
      <c r="F18" s="163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63" t="str">
        <f t="shared" si="0"/>
        <v/>
      </c>
      <c r="L18" s="163" t="str">
        <f t="shared" si="0"/>
        <v/>
      </c>
      <c r="M18" s="163" t="str">
        <f t="shared" si="0"/>
        <v/>
      </c>
      <c r="N18" s="163" t="str">
        <f t="shared" si="0"/>
        <v/>
      </c>
      <c r="O18" s="163" t="str">
        <f t="shared" si="0"/>
        <v/>
      </c>
      <c r="P18" s="163" t="str">
        <f t="shared" si="0"/>
        <v/>
      </c>
      <c r="Q18" s="163" t="str">
        <f t="shared" si="0"/>
        <v/>
      </c>
      <c r="R18" s="163" t="str">
        <f t="shared" si="0"/>
        <v/>
      </c>
      <c r="S18" s="163" t="str">
        <f t="shared" si="0"/>
        <v/>
      </c>
      <c r="T18" s="163" t="str">
        <f t="shared" si="0"/>
        <v/>
      </c>
      <c r="U18" s="163" t="str">
        <f t="shared" si="0"/>
        <v/>
      </c>
      <c r="V18" s="163" t="str">
        <f t="shared" si="0"/>
        <v/>
      </c>
      <c r="W18" s="163" t="str">
        <f t="shared" si="0"/>
        <v/>
      </c>
      <c r="X18" s="163" t="str">
        <f t="shared" si="0"/>
        <v/>
      </c>
      <c r="Y18" s="163" t="str">
        <f t="shared" si="0"/>
        <v/>
      </c>
      <c r="Z18" s="163" t="str">
        <f t="shared" si="0"/>
        <v/>
      </c>
      <c r="AA18" s="163" t="str">
        <f t="shared" si="0"/>
        <v/>
      </c>
      <c r="AB18" s="163" t="str">
        <f t="shared" si="0"/>
        <v/>
      </c>
      <c r="AC18" s="163" t="str">
        <f t="shared" si="0"/>
        <v/>
      </c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76" t="str">
        <f t="shared" si="1"/>
        <v/>
      </c>
      <c r="AZ18" s="163"/>
      <c r="BA18" s="163"/>
      <c r="BB18" s="176" t="str">
        <f t="shared" si="2"/>
        <v/>
      </c>
      <c r="BC18" s="163"/>
      <c r="BD18" s="163"/>
      <c r="BE18" s="176" t="str">
        <f t="shared" si="3"/>
        <v/>
      </c>
    </row>
    <row r="19" spans="1:57" ht="11.25" customHeight="1">
      <c r="A19" s="96">
        <v>13</v>
      </c>
      <c r="B19" s="155">
        <f t="shared" si="4"/>
        <v>43509</v>
      </c>
      <c r="C19" s="163" t="str">
        <f t="shared" si="0"/>
        <v/>
      </c>
      <c r="D19" s="163" t="str">
        <f t="shared" si="0"/>
        <v/>
      </c>
      <c r="E19" s="163" t="str">
        <f t="shared" si="0"/>
        <v/>
      </c>
      <c r="F19" s="163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63" t="str">
        <f t="shared" si="0"/>
        <v/>
      </c>
      <c r="L19" s="163" t="str">
        <f t="shared" si="0"/>
        <v/>
      </c>
      <c r="M19" s="163" t="str">
        <f t="shared" si="0"/>
        <v/>
      </c>
      <c r="N19" s="163" t="str">
        <f t="shared" si="0"/>
        <v/>
      </c>
      <c r="O19" s="163" t="str">
        <f t="shared" si="0"/>
        <v/>
      </c>
      <c r="P19" s="163" t="str">
        <f t="shared" si="0"/>
        <v/>
      </c>
      <c r="Q19" s="163" t="str">
        <f t="shared" si="0"/>
        <v/>
      </c>
      <c r="R19" s="163" t="str">
        <f t="shared" si="0"/>
        <v/>
      </c>
      <c r="S19" s="163" t="str">
        <f t="shared" si="0"/>
        <v/>
      </c>
      <c r="T19" s="163" t="str">
        <f t="shared" si="0"/>
        <v/>
      </c>
      <c r="U19" s="163" t="str">
        <f t="shared" si="0"/>
        <v/>
      </c>
      <c r="V19" s="163" t="str">
        <f t="shared" si="0"/>
        <v/>
      </c>
      <c r="W19" s="163" t="str">
        <f t="shared" si="0"/>
        <v/>
      </c>
      <c r="X19" s="163" t="str">
        <f t="shared" si="0"/>
        <v/>
      </c>
      <c r="Y19" s="163" t="str">
        <f t="shared" si="0"/>
        <v/>
      </c>
      <c r="Z19" s="163" t="str">
        <f t="shared" si="0"/>
        <v/>
      </c>
      <c r="AA19" s="163" t="str">
        <f t="shared" si="0"/>
        <v/>
      </c>
      <c r="AB19" s="163" t="str">
        <f t="shared" si="0"/>
        <v/>
      </c>
      <c r="AC19" s="163" t="str">
        <f t="shared" si="0"/>
        <v/>
      </c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76" t="str">
        <f t="shared" si="1"/>
        <v/>
      </c>
      <c r="AZ19" s="163"/>
      <c r="BA19" s="163"/>
      <c r="BB19" s="176" t="str">
        <f t="shared" si="2"/>
        <v/>
      </c>
      <c r="BC19" s="163"/>
      <c r="BD19" s="163"/>
      <c r="BE19" s="176" t="str">
        <f t="shared" si="3"/>
        <v/>
      </c>
    </row>
    <row r="20" spans="1:57" ht="11.25" customHeight="1">
      <c r="A20" s="96">
        <v>14</v>
      </c>
      <c r="B20" s="155">
        <f t="shared" si="4"/>
        <v>43510</v>
      </c>
      <c r="C20" s="163" t="str">
        <f t="shared" si="0"/>
        <v/>
      </c>
      <c r="D20" s="163" t="str">
        <f t="shared" si="0"/>
        <v/>
      </c>
      <c r="E20" s="163" t="str">
        <f t="shared" si="0"/>
        <v/>
      </c>
      <c r="F20" s="163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63" t="str">
        <f t="shared" si="0"/>
        <v/>
      </c>
      <c r="L20" s="163" t="str">
        <f t="shared" si="0"/>
        <v/>
      </c>
      <c r="M20" s="163" t="str">
        <f t="shared" si="0"/>
        <v/>
      </c>
      <c r="N20" s="163" t="str">
        <f t="shared" si="0"/>
        <v/>
      </c>
      <c r="O20" s="163" t="str">
        <f t="shared" si="0"/>
        <v/>
      </c>
      <c r="P20" s="163" t="str">
        <f t="shared" si="0"/>
        <v/>
      </c>
      <c r="Q20" s="163" t="str">
        <f t="shared" si="0"/>
        <v/>
      </c>
      <c r="R20" s="163" t="str">
        <f t="shared" si="0"/>
        <v/>
      </c>
      <c r="S20" s="163" t="str">
        <f t="shared" si="0"/>
        <v/>
      </c>
      <c r="T20" s="163" t="str">
        <f t="shared" si="0"/>
        <v/>
      </c>
      <c r="U20" s="163" t="str">
        <f t="shared" si="0"/>
        <v/>
      </c>
      <c r="V20" s="163" t="str">
        <f t="shared" si="0"/>
        <v/>
      </c>
      <c r="W20" s="163" t="str">
        <f t="shared" si="0"/>
        <v/>
      </c>
      <c r="X20" s="163" t="str">
        <f t="shared" si="0"/>
        <v/>
      </c>
      <c r="Y20" s="163" t="str">
        <f t="shared" si="0"/>
        <v/>
      </c>
      <c r="Z20" s="163" t="str">
        <f t="shared" si="0"/>
        <v/>
      </c>
      <c r="AA20" s="163" t="str">
        <f t="shared" si="0"/>
        <v/>
      </c>
      <c r="AB20" s="163" t="str">
        <f t="shared" si="0"/>
        <v/>
      </c>
      <c r="AC20" s="163" t="str">
        <f t="shared" si="0"/>
        <v/>
      </c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76" t="str">
        <f t="shared" si="1"/>
        <v/>
      </c>
      <c r="AZ20" s="163"/>
      <c r="BA20" s="163"/>
      <c r="BB20" s="176" t="str">
        <f t="shared" si="2"/>
        <v/>
      </c>
      <c r="BC20" s="163"/>
      <c r="BD20" s="163"/>
      <c r="BE20" s="176" t="str">
        <f t="shared" si="3"/>
        <v/>
      </c>
    </row>
    <row r="21" spans="1:57" ht="11.25" customHeight="1">
      <c r="A21" s="96">
        <v>15</v>
      </c>
      <c r="B21" s="155">
        <f t="shared" si="4"/>
        <v>43511</v>
      </c>
      <c r="C21" s="163" t="str">
        <f t="shared" si="0"/>
        <v/>
      </c>
      <c r="D21" s="163" t="str">
        <f t="shared" si="0"/>
        <v/>
      </c>
      <c r="E21" s="163" t="str">
        <f t="shared" si="0"/>
        <v/>
      </c>
      <c r="F21" s="163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63" t="str">
        <f t="shared" si="0"/>
        <v/>
      </c>
      <c r="L21" s="163" t="str">
        <f t="shared" si="0"/>
        <v/>
      </c>
      <c r="M21" s="163" t="str">
        <f t="shared" si="0"/>
        <v/>
      </c>
      <c r="N21" s="163" t="str">
        <f t="shared" si="0"/>
        <v/>
      </c>
      <c r="O21" s="163" t="str">
        <f t="shared" si="0"/>
        <v/>
      </c>
      <c r="P21" s="163" t="str">
        <f t="shared" si="0"/>
        <v/>
      </c>
      <c r="Q21" s="163" t="str">
        <f t="shared" si="0"/>
        <v/>
      </c>
      <c r="R21" s="163" t="str">
        <f t="shared" si="0"/>
        <v/>
      </c>
      <c r="S21" s="163" t="str">
        <f t="shared" si="0"/>
        <v/>
      </c>
      <c r="T21" s="163" t="str">
        <f t="shared" si="0"/>
        <v/>
      </c>
      <c r="U21" s="163" t="str">
        <f t="shared" si="0"/>
        <v/>
      </c>
      <c r="V21" s="163" t="str">
        <f t="shared" si="0"/>
        <v/>
      </c>
      <c r="W21" s="163" t="str">
        <f t="shared" si="0"/>
        <v/>
      </c>
      <c r="X21" s="163" t="str">
        <f t="shared" si="0"/>
        <v/>
      </c>
      <c r="Y21" s="163" t="str">
        <f t="shared" si="0"/>
        <v/>
      </c>
      <c r="Z21" s="163" t="str">
        <f t="shared" si="0"/>
        <v/>
      </c>
      <c r="AA21" s="163" t="str">
        <f t="shared" si="0"/>
        <v/>
      </c>
      <c r="AB21" s="163" t="str">
        <f t="shared" si="0"/>
        <v/>
      </c>
      <c r="AC21" s="163" t="str">
        <f t="shared" si="0"/>
        <v/>
      </c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76" t="str">
        <f t="shared" si="1"/>
        <v/>
      </c>
      <c r="AZ21" s="163"/>
      <c r="BA21" s="163"/>
      <c r="BB21" s="176" t="str">
        <f t="shared" si="2"/>
        <v/>
      </c>
      <c r="BC21" s="163"/>
      <c r="BD21" s="163"/>
      <c r="BE21" s="176" t="str">
        <f t="shared" si="3"/>
        <v/>
      </c>
    </row>
    <row r="22" spans="1:57" ht="11.25" customHeight="1">
      <c r="A22" s="96">
        <v>16</v>
      </c>
      <c r="B22" s="155">
        <f t="shared" si="4"/>
        <v>43512</v>
      </c>
      <c r="C22" s="163" t="str">
        <f t="shared" si="0"/>
        <v/>
      </c>
      <c r="D22" s="163" t="str">
        <f t="shared" si="0"/>
        <v/>
      </c>
      <c r="E22" s="163" t="str">
        <f t="shared" si="0"/>
        <v/>
      </c>
      <c r="F22" s="163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63" t="str">
        <f t="shared" si="0"/>
        <v/>
      </c>
      <c r="L22" s="163" t="str">
        <f t="shared" si="0"/>
        <v/>
      </c>
      <c r="M22" s="163" t="str">
        <f t="shared" si="0"/>
        <v/>
      </c>
      <c r="N22" s="163" t="str">
        <f t="shared" si="0"/>
        <v/>
      </c>
      <c r="O22" s="163" t="str">
        <f t="shared" si="0"/>
        <v/>
      </c>
      <c r="P22" s="163" t="str">
        <f t="shared" si="0"/>
        <v/>
      </c>
      <c r="Q22" s="163" t="str">
        <f t="shared" si="0"/>
        <v/>
      </c>
      <c r="R22" s="163" t="str">
        <f t="shared" si="0"/>
        <v/>
      </c>
      <c r="S22" s="163" t="str">
        <f t="shared" si="0"/>
        <v/>
      </c>
      <c r="T22" s="163" t="str">
        <f t="shared" si="0"/>
        <v/>
      </c>
      <c r="U22" s="163" t="str">
        <f t="shared" si="0"/>
        <v/>
      </c>
      <c r="V22" s="163" t="str">
        <f t="shared" si="0"/>
        <v/>
      </c>
      <c r="W22" s="163" t="str">
        <f t="shared" si="0"/>
        <v/>
      </c>
      <c r="X22" s="163" t="str">
        <f t="shared" si="0"/>
        <v/>
      </c>
      <c r="Y22" s="163" t="str">
        <f t="shared" si="0"/>
        <v/>
      </c>
      <c r="Z22" s="163" t="str">
        <f t="shared" si="0"/>
        <v/>
      </c>
      <c r="AA22" s="163" t="str">
        <f t="shared" si="0"/>
        <v/>
      </c>
      <c r="AB22" s="163" t="str">
        <f t="shared" si="0"/>
        <v/>
      </c>
      <c r="AC22" s="163" t="str">
        <f t="shared" si="0"/>
        <v/>
      </c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76" t="str">
        <f t="shared" si="1"/>
        <v/>
      </c>
      <c r="AZ22" s="163"/>
      <c r="BA22" s="163"/>
      <c r="BB22" s="176" t="str">
        <f t="shared" si="2"/>
        <v/>
      </c>
      <c r="BC22" s="163"/>
      <c r="BD22" s="163"/>
      <c r="BE22" s="176" t="str">
        <f t="shared" si="3"/>
        <v/>
      </c>
    </row>
    <row r="23" spans="1:57" ht="11.25" customHeight="1">
      <c r="A23" s="96">
        <v>17</v>
      </c>
      <c r="B23" s="155">
        <f t="shared" si="4"/>
        <v>43513</v>
      </c>
      <c r="C23" s="163" t="str">
        <f t="shared" si="0"/>
        <v/>
      </c>
      <c r="D23" s="163" t="str">
        <f t="shared" si="0"/>
        <v/>
      </c>
      <c r="E23" s="163" t="str">
        <f t="shared" si="0"/>
        <v/>
      </c>
      <c r="F23" s="163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63" t="str">
        <f t="shared" si="0"/>
        <v/>
      </c>
      <c r="L23" s="163" t="str">
        <f t="shared" si="0"/>
        <v/>
      </c>
      <c r="M23" s="163" t="str">
        <f t="shared" si="0"/>
        <v/>
      </c>
      <c r="N23" s="163" t="str">
        <f t="shared" si="0"/>
        <v/>
      </c>
      <c r="O23" s="163" t="str">
        <f t="shared" si="0"/>
        <v/>
      </c>
      <c r="P23" s="163" t="str">
        <f t="shared" si="0"/>
        <v/>
      </c>
      <c r="Q23" s="163" t="str">
        <f t="shared" si="0"/>
        <v/>
      </c>
      <c r="R23" s="163" t="str">
        <f t="shared" si="0"/>
        <v/>
      </c>
      <c r="S23" s="163" t="str">
        <f t="shared" si="0"/>
        <v/>
      </c>
      <c r="T23" s="163" t="str">
        <f t="shared" si="0"/>
        <v/>
      </c>
      <c r="U23" s="163" t="str">
        <f t="shared" si="0"/>
        <v/>
      </c>
      <c r="V23" s="163" t="str">
        <f t="shared" si="0"/>
        <v/>
      </c>
      <c r="W23" s="163" t="str">
        <f t="shared" si="0"/>
        <v/>
      </c>
      <c r="X23" s="163" t="str">
        <f t="shared" si="0"/>
        <v/>
      </c>
      <c r="Y23" s="163" t="str">
        <f t="shared" si="0"/>
        <v/>
      </c>
      <c r="Z23" s="163" t="str">
        <f t="shared" si="0"/>
        <v/>
      </c>
      <c r="AA23" s="163" t="str">
        <f t="shared" si="0"/>
        <v/>
      </c>
      <c r="AB23" s="163" t="str">
        <f t="shared" si="0"/>
        <v/>
      </c>
      <c r="AC23" s="163" t="str">
        <f t="shared" si="0"/>
        <v/>
      </c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76" t="str">
        <f t="shared" si="1"/>
        <v/>
      </c>
      <c r="AZ23" s="163"/>
      <c r="BA23" s="163"/>
      <c r="BB23" s="176" t="str">
        <f t="shared" si="2"/>
        <v/>
      </c>
      <c r="BC23" s="163"/>
      <c r="BD23" s="163"/>
      <c r="BE23" s="176" t="str">
        <f t="shared" si="3"/>
        <v/>
      </c>
    </row>
    <row r="24" spans="1:57" ht="11.25" customHeight="1">
      <c r="A24" s="96">
        <v>18</v>
      </c>
      <c r="B24" s="155">
        <f t="shared" si="4"/>
        <v>43514</v>
      </c>
      <c r="C24" s="163" t="str">
        <f t="shared" si="0"/>
        <v/>
      </c>
      <c r="D24" s="163" t="str">
        <f t="shared" si="0"/>
        <v/>
      </c>
      <c r="E24" s="163" t="str">
        <f t="shared" si="0"/>
        <v/>
      </c>
      <c r="F24" s="163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63" t="str">
        <f t="shared" si="0"/>
        <v/>
      </c>
      <c r="L24" s="163" t="str">
        <f t="shared" si="0"/>
        <v/>
      </c>
      <c r="M24" s="163" t="str">
        <f t="shared" si="0"/>
        <v/>
      </c>
      <c r="N24" s="163" t="str">
        <f t="shared" si="0"/>
        <v/>
      </c>
      <c r="O24" s="163" t="str">
        <f t="shared" si="0"/>
        <v/>
      </c>
      <c r="P24" s="163" t="str">
        <f t="shared" si="0"/>
        <v/>
      </c>
      <c r="Q24" s="163" t="str">
        <f t="shared" si="0"/>
        <v/>
      </c>
      <c r="R24" s="163" t="str">
        <f t="shared" si="0"/>
        <v/>
      </c>
      <c r="S24" s="163" t="str">
        <f t="shared" si="0"/>
        <v/>
      </c>
      <c r="T24" s="163" t="str">
        <f t="shared" si="0"/>
        <v/>
      </c>
      <c r="U24" s="163" t="str">
        <f t="shared" si="0"/>
        <v/>
      </c>
      <c r="V24" s="163" t="str">
        <f t="shared" si="0"/>
        <v/>
      </c>
      <c r="W24" s="163" t="str">
        <f t="shared" si="0"/>
        <v/>
      </c>
      <c r="X24" s="163" t="str">
        <f t="shared" si="0"/>
        <v/>
      </c>
      <c r="Y24" s="163" t="str">
        <f t="shared" si="0"/>
        <v/>
      </c>
      <c r="Z24" s="163" t="str">
        <f t="shared" si="0"/>
        <v/>
      </c>
      <c r="AA24" s="163" t="str">
        <f t="shared" si="0"/>
        <v/>
      </c>
      <c r="AB24" s="163" t="str">
        <f t="shared" si="0"/>
        <v/>
      </c>
      <c r="AC24" s="163" t="str">
        <f t="shared" si="0"/>
        <v/>
      </c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76" t="str">
        <f t="shared" si="1"/>
        <v/>
      </c>
      <c r="AZ24" s="163"/>
      <c r="BA24" s="163"/>
      <c r="BB24" s="176" t="str">
        <f t="shared" si="2"/>
        <v/>
      </c>
      <c r="BC24" s="163"/>
      <c r="BD24" s="163"/>
      <c r="BE24" s="176" t="str">
        <f t="shared" si="3"/>
        <v/>
      </c>
    </row>
    <row r="25" spans="1:57" ht="11.25" customHeight="1">
      <c r="A25" s="96">
        <v>19</v>
      </c>
      <c r="B25" s="155">
        <f t="shared" si="4"/>
        <v>43515</v>
      </c>
      <c r="C25" s="163" t="str">
        <f t="shared" si="0"/>
        <v/>
      </c>
      <c r="D25" s="163" t="str">
        <f t="shared" si="0"/>
        <v/>
      </c>
      <c r="E25" s="163" t="str">
        <f t="shared" si="0"/>
        <v/>
      </c>
      <c r="F25" s="163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63" t="str">
        <f t="shared" si="0"/>
        <v/>
      </c>
      <c r="L25" s="163" t="str">
        <f t="shared" si="0"/>
        <v/>
      </c>
      <c r="M25" s="163" t="str">
        <f t="shared" si="0"/>
        <v/>
      </c>
      <c r="N25" s="163" t="str">
        <f t="shared" si="0"/>
        <v/>
      </c>
      <c r="O25" s="163" t="str">
        <f t="shared" si="0"/>
        <v/>
      </c>
      <c r="P25" s="163" t="str">
        <f t="shared" si="0"/>
        <v/>
      </c>
      <c r="Q25" s="163" t="str">
        <f t="shared" si="0"/>
        <v/>
      </c>
      <c r="R25" s="163" t="str">
        <f t="shared" si="0"/>
        <v/>
      </c>
      <c r="S25" s="163" t="str">
        <f t="shared" si="0"/>
        <v/>
      </c>
      <c r="T25" s="163" t="str">
        <f t="shared" si="0"/>
        <v/>
      </c>
      <c r="U25" s="163" t="str">
        <f t="shared" si="0"/>
        <v/>
      </c>
      <c r="V25" s="163" t="str">
        <f t="shared" si="0"/>
        <v/>
      </c>
      <c r="W25" s="163" t="str">
        <f t="shared" si="0"/>
        <v/>
      </c>
      <c r="X25" s="163" t="str">
        <f t="shared" si="0"/>
        <v/>
      </c>
      <c r="Y25" s="163" t="str">
        <f t="shared" si="0"/>
        <v/>
      </c>
      <c r="Z25" s="163" t="str">
        <f t="shared" si="0"/>
        <v/>
      </c>
      <c r="AA25" s="163" t="str">
        <f t="shared" si="0"/>
        <v/>
      </c>
      <c r="AB25" s="163" t="str">
        <f t="shared" si="0"/>
        <v/>
      </c>
      <c r="AC25" s="163" t="str">
        <f t="shared" si="0"/>
        <v/>
      </c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76" t="str">
        <f t="shared" si="1"/>
        <v/>
      </c>
      <c r="AZ25" s="163"/>
      <c r="BA25" s="163"/>
      <c r="BB25" s="176" t="str">
        <f t="shared" si="2"/>
        <v/>
      </c>
      <c r="BC25" s="163"/>
      <c r="BD25" s="163"/>
      <c r="BE25" s="176" t="str">
        <f t="shared" si="3"/>
        <v/>
      </c>
    </row>
    <row r="26" spans="1:57" ht="11.25" customHeight="1">
      <c r="A26" s="96">
        <v>20</v>
      </c>
      <c r="B26" s="155">
        <f t="shared" si="4"/>
        <v>43516</v>
      </c>
      <c r="C26" s="163" t="str">
        <f t="shared" si="0"/>
        <v/>
      </c>
      <c r="D26" s="163" t="str">
        <f t="shared" si="0"/>
        <v/>
      </c>
      <c r="E26" s="163" t="str">
        <f t="shared" si="0"/>
        <v/>
      </c>
      <c r="F26" s="163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63" t="str">
        <f t="shared" si="0"/>
        <v/>
      </c>
      <c r="L26" s="163" t="str">
        <f t="shared" si="0"/>
        <v/>
      </c>
      <c r="M26" s="163" t="str">
        <f t="shared" si="0"/>
        <v/>
      </c>
      <c r="N26" s="163" t="str">
        <f t="shared" si="0"/>
        <v/>
      </c>
      <c r="O26" s="163" t="str">
        <f t="shared" si="0"/>
        <v/>
      </c>
      <c r="P26" s="163" t="str">
        <f t="shared" si="0"/>
        <v/>
      </c>
      <c r="Q26" s="163" t="str">
        <f t="shared" si="0"/>
        <v/>
      </c>
      <c r="R26" s="163" t="str">
        <f t="shared" si="0"/>
        <v/>
      </c>
      <c r="S26" s="163" t="str">
        <f t="shared" si="0"/>
        <v/>
      </c>
      <c r="T26" s="163" t="str">
        <f t="shared" si="0"/>
        <v/>
      </c>
      <c r="U26" s="163" t="str">
        <f t="shared" si="0"/>
        <v/>
      </c>
      <c r="V26" s="163" t="str">
        <f t="shared" si="0"/>
        <v/>
      </c>
      <c r="W26" s="163" t="str">
        <f t="shared" si="0"/>
        <v/>
      </c>
      <c r="X26" s="163" t="str">
        <f t="shared" si="0"/>
        <v/>
      </c>
      <c r="Y26" s="163" t="str">
        <f t="shared" si="0"/>
        <v/>
      </c>
      <c r="Z26" s="163" t="str">
        <f t="shared" si="0"/>
        <v/>
      </c>
      <c r="AA26" s="163" t="str">
        <f t="shared" si="0"/>
        <v/>
      </c>
      <c r="AB26" s="163" t="str">
        <f t="shared" si="0"/>
        <v/>
      </c>
      <c r="AC26" s="163" t="str">
        <f t="shared" si="0"/>
        <v/>
      </c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76" t="str">
        <f t="shared" si="1"/>
        <v/>
      </c>
      <c r="AZ26" s="163"/>
      <c r="BA26" s="163"/>
      <c r="BB26" s="176" t="str">
        <f t="shared" si="2"/>
        <v/>
      </c>
      <c r="BC26" s="163"/>
      <c r="BD26" s="163"/>
      <c r="BE26" s="176" t="str">
        <f t="shared" si="3"/>
        <v/>
      </c>
    </row>
    <row r="27" spans="1:57" ht="11.25" customHeight="1">
      <c r="A27" s="96">
        <v>21</v>
      </c>
      <c r="B27" s="155">
        <f t="shared" si="4"/>
        <v>43517</v>
      </c>
      <c r="C27" s="163" t="str">
        <f t="shared" si="0"/>
        <v/>
      </c>
      <c r="D27" s="163" t="str">
        <f t="shared" si="0"/>
        <v/>
      </c>
      <c r="E27" s="163" t="str">
        <f t="shared" si="0"/>
        <v/>
      </c>
      <c r="F27" s="163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63" t="str">
        <f t="shared" si="0"/>
        <v/>
      </c>
      <c r="L27" s="163" t="str">
        <f t="shared" si="0"/>
        <v/>
      </c>
      <c r="M27" s="163" t="str">
        <f t="shared" si="0"/>
        <v/>
      </c>
      <c r="N27" s="163" t="str">
        <f t="shared" si="0"/>
        <v/>
      </c>
      <c r="O27" s="163" t="str">
        <f t="shared" si="0"/>
        <v/>
      </c>
      <c r="P27" s="163" t="str">
        <f t="shared" si="0"/>
        <v/>
      </c>
      <c r="Q27" s="163" t="str">
        <f t="shared" si="0"/>
        <v/>
      </c>
      <c r="R27" s="163" t="str">
        <f t="shared" si="0"/>
        <v/>
      </c>
      <c r="S27" s="163" t="str">
        <f t="shared" si="0"/>
        <v/>
      </c>
      <c r="T27" s="163" t="str">
        <f t="shared" si="0"/>
        <v/>
      </c>
      <c r="U27" s="163" t="str">
        <f t="shared" si="0"/>
        <v/>
      </c>
      <c r="V27" s="163" t="str">
        <f t="shared" si="0"/>
        <v/>
      </c>
      <c r="W27" s="163" t="str">
        <f t="shared" si="0"/>
        <v/>
      </c>
      <c r="X27" s="163" t="str">
        <f t="shared" si="0"/>
        <v/>
      </c>
      <c r="Y27" s="163" t="str">
        <f t="shared" si="0"/>
        <v/>
      </c>
      <c r="Z27" s="163" t="str">
        <f t="shared" si="0"/>
        <v/>
      </c>
      <c r="AA27" s="163" t="str">
        <f t="shared" si="0"/>
        <v/>
      </c>
      <c r="AB27" s="163" t="str">
        <f t="shared" si="0"/>
        <v/>
      </c>
      <c r="AC27" s="163" t="str">
        <f t="shared" si="0"/>
        <v/>
      </c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76" t="str">
        <f t="shared" si="1"/>
        <v/>
      </c>
      <c r="AZ27" s="163"/>
      <c r="BA27" s="163"/>
      <c r="BB27" s="176" t="str">
        <f t="shared" si="2"/>
        <v/>
      </c>
      <c r="BC27" s="163"/>
      <c r="BD27" s="163"/>
      <c r="BE27" s="176" t="str">
        <f t="shared" si="3"/>
        <v/>
      </c>
    </row>
    <row r="28" spans="1:57" ht="11.25" customHeight="1">
      <c r="A28" s="96">
        <v>22</v>
      </c>
      <c r="B28" s="155">
        <f t="shared" si="4"/>
        <v>43518</v>
      </c>
      <c r="C28" s="163" t="str">
        <f t="shared" si="0"/>
        <v/>
      </c>
      <c r="D28" s="163" t="str">
        <f t="shared" si="0"/>
        <v/>
      </c>
      <c r="E28" s="163" t="str">
        <f t="shared" si="0"/>
        <v/>
      </c>
      <c r="F28" s="163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63" t="str">
        <f t="shared" si="0"/>
        <v/>
      </c>
      <c r="L28" s="163" t="str">
        <f t="shared" si="0"/>
        <v/>
      </c>
      <c r="M28" s="163" t="str">
        <f t="shared" si="0"/>
        <v/>
      </c>
      <c r="N28" s="163" t="str">
        <f t="shared" si="0"/>
        <v/>
      </c>
      <c r="O28" s="163" t="str">
        <f t="shared" si="0"/>
        <v/>
      </c>
      <c r="P28" s="163" t="str">
        <f t="shared" si="0"/>
        <v/>
      </c>
      <c r="Q28" s="163" t="str">
        <f t="shared" si="0"/>
        <v/>
      </c>
      <c r="R28" s="163" t="str">
        <f t="shared" si="0"/>
        <v/>
      </c>
      <c r="S28" s="163" t="str">
        <f t="shared" si="0"/>
        <v/>
      </c>
      <c r="T28" s="163" t="str">
        <f t="shared" si="0"/>
        <v/>
      </c>
      <c r="U28" s="163" t="str">
        <f t="shared" si="0"/>
        <v/>
      </c>
      <c r="V28" s="163" t="str">
        <f t="shared" si="0"/>
        <v/>
      </c>
      <c r="W28" s="163" t="str">
        <f t="shared" si="0"/>
        <v/>
      </c>
      <c r="X28" s="163" t="str">
        <f t="shared" si="0"/>
        <v/>
      </c>
      <c r="Y28" s="163" t="str">
        <f t="shared" si="0"/>
        <v/>
      </c>
      <c r="Z28" s="163" t="str">
        <f t="shared" si="0"/>
        <v/>
      </c>
      <c r="AA28" s="163" t="str">
        <f t="shared" si="0"/>
        <v/>
      </c>
      <c r="AB28" s="163" t="str">
        <f t="shared" si="0"/>
        <v/>
      </c>
      <c r="AC28" s="163" t="str">
        <f t="shared" si="0"/>
        <v/>
      </c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76" t="str">
        <f t="shared" si="1"/>
        <v/>
      </c>
      <c r="AZ28" s="163"/>
      <c r="BA28" s="163"/>
      <c r="BB28" s="176" t="str">
        <f t="shared" si="2"/>
        <v/>
      </c>
      <c r="BC28" s="163"/>
      <c r="BD28" s="163"/>
      <c r="BE28" s="176" t="str">
        <f t="shared" si="3"/>
        <v/>
      </c>
    </row>
    <row r="29" spans="1:57" ht="11.25" customHeight="1">
      <c r="A29" s="96">
        <v>23</v>
      </c>
      <c r="B29" s="155">
        <f t="shared" si="4"/>
        <v>43519</v>
      </c>
      <c r="C29" s="163" t="str">
        <f t="shared" si="0"/>
        <v/>
      </c>
      <c r="D29" s="163" t="str">
        <f t="shared" si="0"/>
        <v/>
      </c>
      <c r="E29" s="163" t="str">
        <f t="shared" si="0"/>
        <v/>
      </c>
      <c r="F29" s="163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63" t="str">
        <f t="shared" si="0"/>
        <v/>
      </c>
      <c r="L29" s="163" t="str">
        <f t="shared" si="0"/>
        <v/>
      </c>
      <c r="M29" s="163" t="str">
        <f t="shared" si="0"/>
        <v/>
      </c>
      <c r="N29" s="163" t="str">
        <f t="shared" si="0"/>
        <v/>
      </c>
      <c r="O29" s="163" t="str">
        <f t="shared" si="0"/>
        <v/>
      </c>
      <c r="P29" s="163" t="str">
        <f t="shared" si="0"/>
        <v/>
      </c>
      <c r="Q29" s="163" t="str">
        <f t="shared" si="0"/>
        <v/>
      </c>
      <c r="R29" s="163" t="str">
        <f t="shared" si="0"/>
        <v/>
      </c>
      <c r="S29" s="163" t="str">
        <f t="shared" si="0"/>
        <v/>
      </c>
      <c r="T29" s="163" t="str">
        <f t="shared" si="0"/>
        <v/>
      </c>
      <c r="U29" s="163" t="str">
        <f t="shared" si="0"/>
        <v/>
      </c>
      <c r="V29" s="163" t="str">
        <f t="shared" si="0"/>
        <v/>
      </c>
      <c r="W29" s="163" t="str">
        <f t="shared" si="0"/>
        <v/>
      </c>
      <c r="X29" s="163" t="str">
        <f t="shared" si="0"/>
        <v/>
      </c>
      <c r="Y29" s="163" t="str">
        <f t="shared" si="0"/>
        <v/>
      </c>
      <c r="Z29" s="163" t="str">
        <f t="shared" si="0"/>
        <v/>
      </c>
      <c r="AA29" s="163" t="str">
        <f t="shared" si="0"/>
        <v/>
      </c>
      <c r="AB29" s="163" t="str">
        <f t="shared" si="0"/>
        <v/>
      </c>
      <c r="AC29" s="163" t="str">
        <f t="shared" si="0"/>
        <v/>
      </c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76" t="str">
        <f t="shared" si="1"/>
        <v/>
      </c>
      <c r="AZ29" s="163"/>
      <c r="BA29" s="163"/>
      <c r="BB29" s="176" t="str">
        <f t="shared" si="2"/>
        <v/>
      </c>
      <c r="BC29" s="163"/>
      <c r="BD29" s="163"/>
      <c r="BE29" s="176" t="str">
        <f t="shared" si="3"/>
        <v/>
      </c>
    </row>
    <row r="30" spans="1:57" ht="11.25" customHeight="1">
      <c r="A30" s="96">
        <v>24</v>
      </c>
      <c r="B30" s="155">
        <f t="shared" si="4"/>
        <v>43520</v>
      </c>
      <c r="C30" s="163" t="str">
        <f t="shared" si="0"/>
        <v/>
      </c>
      <c r="D30" s="163" t="str">
        <f t="shared" si="0"/>
        <v/>
      </c>
      <c r="E30" s="163" t="str">
        <f t="shared" si="0"/>
        <v/>
      </c>
      <c r="F30" s="163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63" t="str">
        <f t="shared" si="0"/>
        <v/>
      </c>
      <c r="L30" s="163" t="str">
        <f t="shared" si="0"/>
        <v/>
      </c>
      <c r="M30" s="163" t="str">
        <f t="shared" si="0"/>
        <v/>
      </c>
      <c r="N30" s="163" t="str">
        <f t="shared" si="0"/>
        <v/>
      </c>
      <c r="O30" s="163" t="str">
        <f t="shared" si="0"/>
        <v/>
      </c>
      <c r="P30" s="163" t="str">
        <f t="shared" si="0"/>
        <v/>
      </c>
      <c r="Q30" s="163" t="str">
        <f t="shared" si="0"/>
        <v/>
      </c>
      <c r="R30" s="163" t="str">
        <f t="shared" si="0"/>
        <v/>
      </c>
      <c r="S30" s="163" t="str">
        <f t="shared" si="0"/>
        <v/>
      </c>
      <c r="T30" s="163" t="str">
        <f t="shared" si="0"/>
        <v/>
      </c>
      <c r="U30" s="163" t="str">
        <f t="shared" si="0"/>
        <v/>
      </c>
      <c r="V30" s="163" t="str">
        <f t="shared" si="0"/>
        <v/>
      </c>
      <c r="W30" s="163" t="str">
        <f t="shared" si="0"/>
        <v/>
      </c>
      <c r="X30" s="163" t="str">
        <f t="shared" si="0"/>
        <v/>
      </c>
      <c r="Y30" s="163" t="str">
        <f t="shared" si="0"/>
        <v/>
      </c>
      <c r="Z30" s="163" t="str">
        <f t="shared" si="0"/>
        <v/>
      </c>
      <c r="AA30" s="163" t="str">
        <f t="shared" si="0"/>
        <v/>
      </c>
      <c r="AB30" s="163" t="str">
        <f t="shared" si="0"/>
        <v/>
      </c>
      <c r="AC30" s="163" t="str">
        <f t="shared" si="0"/>
        <v/>
      </c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76" t="str">
        <f t="shared" si="1"/>
        <v/>
      </c>
      <c r="AZ30" s="163"/>
      <c r="BA30" s="163"/>
      <c r="BB30" s="176" t="str">
        <f t="shared" si="2"/>
        <v/>
      </c>
      <c r="BC30" s="163"/>
      <c r="BD30" s="163"/>
      <c r="BE30" s="176" t="str">
        <f t="shared" si="3"/>
        <v/>
      </c>
    </row>
    <row r="31" spans="1:57" ht="11.25" customHeight="1">
      <c r="A31" s="96">
        <v>25</v>
      </c>
      <c r="B31" s="155">
        <f t="shared" si="4"/>
        <v>43521</v>
      </c>
      <c r="C31" s="163" t="str">
        <f t="shared" si="0"/>
        <v/>
      </c>
      <c r="D31" s="163" t="str">
        <f t="shared" si="0"/>
        <v/>
      </c>
      <c r="E31" s="163" t="str">
        <f t="shared" si="0"/>
        <v/>
      </c>
      <c r="F31" s="163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63" t="str">
        <f t="shared" si="0"/>
        <v/>
      </c>
      <c r="L31" s="163" t="str">
        <f t="shared" si="0"/>
        <v/>
      </c>
      <c r="M31" s="163" t="str">
        <f t="shared" si="0"/>
        <v/>
      </c>
      <c r="N31" s="163" t="str">
        <f t="shared" si="0"/>
        <v/>
      </c>
      <c r="O31" s="163" t="str">
        <f t="shared" si="0"/>
        <v/>
      </c>
      <c r="P31" s="163" t="str">
        <f t="shared" si="0"/>
        <v/>
      </c>
      <c r="Q31" s="163" t="str">
        <f t="shared" si="0"/>
        <v/>
      </c>
      <c r="R31" s="163" t="str">
        <f t="shared" si="0"/>
        <v/>
      </c>
      <c r="S31" s="163" t="str">
        <f t="shared" si="0"/>
        <v/>
      </c>
      <c r="T31" s="163" t="str">
        <f t="shared" si="0"/>
        <v/>
      </c>
      <c r="U31" s="163" t="str">
        <f t="shared" si="0"/>
        <v/>
      </c>
      <c r="V31" s="163" t="str">
        <f t="shared" si="0"/>
        <v/>
      </c>
      <c r="W31" s="163" t="str">
        <f t="shared" si="0"/>
        <v/>
      </c>
      <c r="X31" s="163" t="str">
        <f t="shared" si="0"/>
        <v/>
      </c>
      <c r="Y31" s="163" t="str">
        <f t="shared" si="0"/>
        <v/>
      </c>
      <c r="Z31" s="163" t="str">
        <f t="shared" si="0"/>
        <v/>
      </c>
      <c r="AA31" s="163" t="str">
        <f t="shared" si="0"/>
        <v/>
      </c>
      <c r="AB31" s="163" t="str">
        <f t="shared" si="0"/>
        <v/>
      </c>
      <c r="AC31" s="163" t="str">
        <f t="shared" si="0"/>
        <v/>
      </c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76" t="str">
        <f t="shared" si="1"/>
        <v/>
      </c>
      <c r="AZ31" s="163"/>
      <c r="BA31" s="163"/>
      <c r="BB31" s="176" t="str">
        <f t="shared" si="2"/>
        <v/>
      </c>
      <c r="BC31" s="163"/>
      <c r="BD31" s="163"/>
      <c r="BE31" s="176" t="str">
        <f t="shared" si="3"/>
        <v/>
      </c>
    </row>
    <row r="32" spans="1:57" ht="11.25" customHeight="1">
      <c r="A32" s="96">
        <v>26</v>
      </c>
      <c r="B32" s="155">
        <f t="shared" si="4"/>
        <v>43522</v>
      </c>
      <c r="C32" s="163" t="str">
        <f t="shared" si="0"/>
        <v/>
      </c>
      <c r="D32" s="163" t="str">
        <f t="shared" si="0"/>
        <v/>
      </c>
      <c r="E32" s="163" t="str">
        <f t="shared" si="0"/>
        <v/>
      </c>
      <c r="F32" s="163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63" t="str">
        <f t="shared" si="0"/>
        <v/>
      </c>
      <c r="L32" s="163" t="str">
        <f t="shared" si="0"/>
        <v/>
      </c>
      <c r="M32" s="163" t="str">
        <f t="shared" si="0"/>
        <v/>
      </c>
      <c r="N32" s="163" t="str">
        <f t="shared" si="0"/>
        <v/>
      </c>
      <c r="O32" s="163" t="str">
        <f t="shared" si="0"/>
        <v/>
      </c>
      <c r="P32" s="163" t="str">
        <f t="shared" si="0"/>
        <v/>
      </c>
      <c r="Q32" s="163" t="str">
        <f t="shared" si="0"/>
        <v/>
      </c>
      <c r="R32" s="163" t="str">
        <f t="shared" si="0"/>
        <v/>
      </c>
      <c r="S32" s="163" t="str">
        <f t="shared" si="0"/>
        <v/>
      </c>
      <c r="T32" s="163" t="str">
        <f t="shared" si="0"/>
        <v/>
      </c>
      <c r="U32" s="163" t="str">
        <f t="shared" si="0"/>
        <v/>
      </c>
      <c r="V32" s="163" t="str">
        <f t="shared" si="0"/>
        <v/>
      </c>
      <c r="W32" s="163" t="str">
        <f t="shared" si="0"/>
        <v/>
      </c>
      <c r="X32" s="163" t="str">
        <f t="shared" si="0"/>
        <v/>
      </c>
      <c r="Y32" s="163" t="str">
        <f t="shared" si="0"/>
        <v/>
      </c>
      <c r="Z32" s="163" t="str">
        <f t="shared" si="0"/>
        <v/>
      </c>
      <c r="AA32" s="163" t="str">
        <f t="shared" si="0"/>
        <v/>
      </c>
      <c r="AB32" s="163" t="str">
        <f t="shared" si="0"/>
        <v/>
      </c>
      <c r="AC32" s="163" t="str">
        <f t="shared" si="0"/>
        <v/>
      </c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76" t="str">
        <f t="shared" si="1"/>
        <v/>
      </c>
      <c r="AZ32" s="163"/>
      <c r="BA32" s="163"/>
      <c r="BB32" s="176" t="str">
        <f t="shared" si="2"/>
        <v/>
      </c>
      <c r="BC32" s="163"/>
      <c r="BD32" s="163"/>
      <c r="BE32" s="176" t="str">
        <f t="shared" si="3"/>
        <v/>
      </c>
    </row>
    <row r="33" spans="1:57" ht="11.25" customHeight="1">
      <c r="A33" s="96">
        <v>27</v>
      </c>
      <c r="B33" s="155">
        <f t="shared" si="4"/>
        <v>43523</v>
      </c>
      <c r="C33" s="163" t="str">
        <f t="shared" si="0"/>
        <v/>
      </c>
      <c r="D33" s="163" t="str">
        <f t="shared" si="0"/>
        <v/>
      </c>
      <c r="E33" s="163" t="str">
        <f t="shared" si="0"/>
        <v/>
      </c>
      <c r="F33" s="163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63" t="str">
        <f t="shared" si="0"/>
        <v/>
      </c>
      <c r="L33" s="163" t="str">
        <f t="shared" si="0"/>
        <v/>
      </c>
      <c r="M33" s="163" t="str">
        <f t="shared" si="0"/>
        <v/>
      </c>
      <c r="N33" s="163" t="str">
        <f t="shared" si="0"/>
        <v/>
      </c>
      <c r="O33" s="163" t="str">
        <f t="shared" si="0"/>
        <v/>
      </c>
      <c r="P33" s="163" t="str">
        <f t="shared" si="0"/>
        <v/>
      </c>
      <c r="Q33" s="163" t="str">
        <f t="shared" si="0"/>
        <v/>
      </c>
      <c r="R33" s="163" t="str">
        <f t="shared" si="0"/>
        <v/>
      </c>
      <c r="S33" s="163" t="str">
        <f t="shared" si="0"/>
        <v/>
      </c>
      <c r="T33" s="163" t="str">
        <f t="shared" si="0"/>
        <v/>
      </c>
      <c r="U33" s="163" t="str">
        <f t="shared" si="0"/>
        <v/>
      </c>
      <c r="V33" s="163" t="str">
        <f t="shared" si="0"/>
        <v/>
      </c>
      <c r="W33" s="163" t="str">
        <f t="shared" si="0"/>
        <v/>
      </c>
      <c r="X33" s="163" t="str">
        <f t="shared" si="0"/>
        <v/>
      </c>
      <c r="Y33" s="163" t="str">
        <f t="shared" si="0"/>
        <v/>
      </c>
      <c r="Z33" s="163" t="str">
        <f t="shared" si="0"/>
        <v/>
      </c>
      <c r="AA33" s="163" t="str">
        <f t="shared" si="0"/>
        <v/>
      </c>
      <c r="AB33" s="163" t="str">
        <f t="shared" si="0"/>
        <v/>
      </c>
      <c r="AC33" s="163" t="str">
        <f t="shared" si="0"/>
        <v/>
      </c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76" t="str">
        <f t="shared" si="1"/>
        <v/>
      </c>
      <c r="AZ33" s="163"/>
      <c r="BA33" s="163"/>
      <c r="BB33" s="176" t="str">
        <f t="shared" si="2"/>
        <v/>
      </c>
      <c r="BC33" s="163"/>
      <c r="BD33" s="163"/>
      <c r="BE33" s="176" t="str">
        <f t="shared" si="3"/>
        <v/>
      </c>
    </row>
    <row r="34" spans="1:57" ht="11.25" customHeight="1">
      <c r="A34" s="96">
        <v>28</v>
      </c>
      <c r="B34" s="155">
        <f t="shared" si="4"/>
        <v>43524</v>
      </c>
      <c r="C34" s="163" t="str">
        <f t="shared" si="0"/>
        <v/>
      </c>
      <c r="D34" s="163" t="str">
        <f t="shared" si="0"/>
        <v/>
      </c>
      <c r="E34" s="163" t="str">
        <f t="shared" si="0"/>
        <v/>
      </c>
      <c r="F34" s="163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63" t="str">
        <f t="shared" si="0"/>
        <v/>
      </c>
      <c r="L34" s="163" t="str">
        <f t="shared" si="0"/>
        <v/>
      </c>
      <c r="M34" s="163" t="str">
        <f t="shared" si="0"/>
        <v/>
      </c>
      <c r="N34" s="163" t="str">
        <f t="shared" si="0"/>
        <v/>
      </c>
      <c r="O34" s="163" t="str">
        <f t="shared" si="0"/>
        <v/>
      </c>
      <c r="P34" s="163" t="str">
        <f t="shared" si="0"/>
        <v/>
      </c>
      <c r="Q34" s="163" t="str">
        <f t="shared" si="0"/>
        <v/>
      </c>
      <c r="R34" s="163" t="str">
        <f t="shared" si="0"/>
        <v/>
      </c>
      <c r="S34" s="163" t="str">
        <f t="shared" si="0"/>
        <v/>
      </c>
      <c r="T34" s="163" t="str">
        <f t="shared" si="0"/>
        <v/>
      </c>
      <c r="U34" s="163" t="str">
        <f t="shared" si="0"/>
        <v/>
      </c>
      <c r="V34" s="163" t="str">
        <f t="shared" si="0"/>
        <v/>
      </c>
      <c r="W34" s="163" t="str">
        <f t="shared" si="0"/>
        <v/>
      </c>
      <c r="X34" s="163" t="str">
        <f t="shared" si="0"/>
        <v/>
      </c>
      <c r="Y34" s="163" t="str">
        <f t="shared" si="0"/>
        <v/>
      </c>
      <c r="Z34" s="163" t="str">
        <f t="shared" si="0"/>
        <v/>
      </c>
      <c r="AA34" s="163" t="str">
        <f t="shared" si="0"/>
        <v/>
      </c>
      <c r="AB34" s="163" t="str">
        <f t="shared" si="0"/>
        <v/>
      </c>
      <c r="AC34" s="163" t="str">
        <f t="shared" si="0"/>
        <v/>
      </c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76" t="str">
        <f t="shared" si="1"/>
        <v/>
      </c>
      <c r="AZ34" s="163"/>
      <c r="BA34" s="163"/>
      <c r="BB34" s="176" t="str">
        <f t="shared" si="2"/>
        <v/>
      </c>
      <c r="BC34" s="163"/>
      <c r="BD34" s="163"/>
      <c r="BE34" s="176" t="str">
        <f t="shared" si="3"/>
        <v/>
      </c>
    </row>
    <row r="35" spans="1:57" ht="11.25" customHeight="1">
      <c r="A35" s="96">
        <v>29</v>
      </c>
      <c r="B35" s="155">
        <f t="shared" si="4"/>
        <v>43525</v>
      </c>
      <c r="C35" s="163" t="str">
        <f t="shared" si="0"/>
        <v/>
      </c>
      <c r="D35" s="163" t="str">
        <f t="shared" si="0"/>
        <v/>
      </c>
      <c r="E35" s="163" t="str">
        <f t="shared" si="0"/>
        <v/>
      </c>
      <c r="F35" s="163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63" t="str">
        <f t="shared" si="0"/>
        <v/>
      </c>
      <c r="L35" s="163" t="str">
        <f t="shared" si="0"/>
        <v/>
      </c>
      <c r="M35" s="163" t="str">
        <f t="shared" si="0"/>
        <v/>
      </c>
      <c r="N35" s="163" t="str">
        <f t="shared" si="0"/>
        <v/>
      </c>
      <c r="O35" s="163" t="str">
        <f t="shared" si="0"/>
        <v/>
      </c>
      <c r="P35" s="163" t="str">
        <f t="shared" si="0"/>
        <v/>
      </c>
      <c r="Q35" s="163" t="str">
        <f t="shared" si="0"/>
        <v/>
      </c>
      <c r="R35" s="163" t="str">
        <f t="shared" si="0"/>
        <v/>
      </c>
      <c r="S35" s="163" t="str">
        <f t="shared" si="0"/>
        <v/>
      </c>
      <c r="T35" s="163" t="str">
        <f t="shared" si="0"/>
        <v/>
      </c>
      <c r="U35" s="163" t="str">
        <f t="shared" si="0"/>
        <v/>
      </c>
      <c r="V35" s="163" t="str">
        <f t="shared" si="0"/>
        <v/>
      </c>
      <c r="W35" s="163" t="str">
        <f t="shared" si="0"/>
        <v/>
      </c>
      <c r="X35" s="163" t="str">
        <f t="shared" si="0"/>
        <v/>
      </c>
      <c r="Y35" s="163" t="str">
        <f t="shared" si="0"/>
        <v/>
      </c>
      <c r="Z35" s="163" t="str">
        <f t="shared" si="0"/>
        <v/>
      </c>
      <c r="AA35" s="163" t="str">
        <f t="shared" si="0"/>
        <v/>
      </c>
      <c r="AB35" s="163" t="str">
        <f t="shared" si="0"/>
        <v/>
      </c>
      <c r="AC35" s="163" t="str">
        <f t="shared" si="0"/>
        <v/>
      </c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76" t="str">
        <f t="shared" si="1"/>
        <v/>
      </c>
      <c r="AZ35" s="163"/>
      <c r="BA35" s="163"/>
      <c r="BB35" s="176" t="str">
        <f t="shared" si="2"/>
        <v/>
      </c>
      <c r="BC35" s="163"/>
      <c r="BD35" s="163"/>
      <c r="BE35" s="176" t="str">
        <f t="shared" si="3"/>
        <v/>
      </c>
    </row>
    <row r="36" spans="1:57" ht="11.25" customHeight="1">
      <c r="A36" s="96">
        <v>30</v>
      </c>
      <c r="B36" s="155">
        <f t="shared" si="4"/>
        <v>43526</v>
      </c>
      <c r="C36" s="163" t="str">
        <f t="shared" si="0"/>
        <v/>
      </c>
      <c r="D36" s="163" t="str">
        <f t="shared" si="0"/>
        <v/>
      </c>
      <c r="E36" s="163" t="str">
        <f t="shared" si="0"/>
        <v/>
      </c>
      <c r="F36" s="163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63" t="str">
        <f t="shared" si="0"/>
        <v/>
      </c>
      <c r="L36" s="163" t="str">
        <f t="shared" si="0"/>
        <v/>
      </c>
      <c r="M36" s="163" t="str">
        <f t="shared" si="0"/>
        <v/>
      </c>
      <c r="N36" s="163" t="str">
        <f t="shared" si="0"/>
        <v/>
      </c>
      <c r="O36" s="163" t="str">
        <f t="shared" si="0"/>
        <v/>
      </c>
      <c r="P36" s="163" t="str">
        <f t="shared" si="0"/>
        <v/>
      </c>
      <c r="Q36" s="163" t="str">
        <f t="shared" si="0"/>
        <v/>
      </c>
      <c r="R36" s="163" t="str">
        <f t="shared" si="0"/>
        <v/>
      </c>
      <c r="S36" s="163" t="str">
        <f t="shared" si="0"/>
        <v/>
      </c>
      <c r="T36" s="163" t="str">
        <f t="shared" si="0"/>
        <v/>
      </c>
      <c r="U36" s="163" t="str">
        <f t="shared" si="0"/>
        <v/>
      </c>
      <c r="V36" s="163" t="str">
        <f t="shared" si="0"/>
        <v/>
      </c>
      <c r="W36" s="163" t="str">
        <f t="shared" si="0"/>
        <v/>
      </c>
      <c r="X36" s="163" t="str">
        <f t="shared" si="0"/>
        <v/>
      </c>
      <c r="Y36" s="163" t="str">
        <f t="shared" si="0"/>
        <v/>
      </c>
      <c r="Z36" s="163" t="str">
        <f t="shared" si="0"/>
        <v/>
      </c>
      <c r="AA36" s="163" t="str">
        <f t="shared" si="0"/>
        <v/>
      </c>
      <c r="AB36" s="163" t="str">
        <f t="shared" si="0"/>
        <v/>
      </c>
      <c r="AC36" s="163" t="str">
        <f t="shared" si="0"/>
        <v/>
      </c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76" t="str">
        <f t="shared" si="1"/>
        <v/>
      </c>
      <c r="AZ36" s="163"/>
      <c r="BA36" s="163"/>
      <c r="BB36" s="176" t="str">
        <f t="shared" si="2"/>
        <v/>
      </c>
      <c r="BC36" s="163"/>
      <c r="BD36" s="163"/>
      <c r="BE36" s="176" t="str">
        <f t="shared" si="3"/>
        <v/>
      </c>
    </row>
    <row r="37" spans="1:57" ht="11.25" customHeight="1">
      <c r="A37" s="201">
        <v>31</v>
      </c>
      <c r="B37" s="155">
        <f t="shared" si="4"/>
        <v>43527</v>
      </c>
      <c r="C37" s="164" t="str">
        <f t="shared" si="0"/>
        <v/>
      </c>
      <c r="D37" s="164" t="str">
        <f t="shared" si="0"/>
        <v/>
      </c>
      <c r="E37" s="164" t="str">
        <f t="shared" si="0"/>
        <v/>
      </c>
      <c r="F37" s="164" t="str">
        <f t="shared" si="0"/>
        <v/>
      </c>
      <c r="G37" s="164" t="str">
        <f t="shared" si="0"/>
        <v/>
      </c>
      <c r="H37" s="164" t="str">
        <f t="shared" si="0"/>
        <v/>
      </c>
      <c r="I37" s="164" t="str">
        <f t="shared" si="0"/>
        <v/>
      </c>
      <c r="J37" s="164" t="str">
        <f t="shared" si="0"/>
        <v/>
      </c>
      <c r="K37" s="164" t="str">
        <f t="shared" si="0"/>
        <v/>
      </c>
      <c r="L37" s="164" t="str">
        <f t="shared" si="0"/>
        <v/>
      </c>
      <c r="M37" s="164" t="str">
        <f t="shared" si="0"/>
        <v/>
      </c>
      <c r="N37" s="164" t="str">
        <f t="shared" si="0"/>
        <v/>
      </c>
      <c r="O37" s="164" t="str">
        <f t="shared" si="0"/>
        <v/>
      </c>
      <c r="P37" s="164" t="str">
        <f t="shared" si="0"/>
        <v/>
      </c>
      <c r="Q37" s="164" t="str">
        <f t="shared" si="0"/>
        <v/>
      </c>
      <c r="R37" s="164" t="str">
        <f t="shared" si="0"/>
        <v/>
      </c>
      <c r="S37" s="164" t="str">
        <f t="shared" si="0"/>
        <v/>
      </c>
      <c r="T37" s="164" t="str">
        <f t="shared" si="0"/>
        <v/>
      </c>
      <c r="U37" s="164" t="str">
        <f t="shared" si="0"/>
        <v/>
      </c>
      <c r="V37" s="164" t="str">
        <f t="shared" si="0"/>
        <v/>
      </c>
      <c r="W37" s="164" t="str">
        <f t="shared" si="0"/>
        <v/>
      </c>
      <c r="X37" s="164" t="str">
        <f t="shared" si="0"/>
        <v/>
      </c>
      <c r="Y37" s="164" t="str">
        <f t="shared" si="0"/>
        <v/>
      </c>
      <c r="Z37" s="164" t="str">
        <f t="shared" si="0"/>
        <v/>
      </c>
      <c r="AA37" s="164" t="str">
        <f t="shared" si="0"/>
        <v/>
      </c>
      <c r="AB37" s="164" t="str">
        <f t="shared" si="0"/>
        <v/>
      </c>
      <c r="AC37" s="164" t="str">
        <f t="shared" si="0"/>
        <v/>
      </c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76" t="str">
        <f t="shared" si="1"/>
        <v/>
      </c>
      <c r="AZ37" s="163"/>
      <c r="BA37" s="163"/>
      <c r="BB37" s="176" t="str">
        <f t="shared" si="2"/>
        <v/>
      </c>
      <c r="BC37" s="163"/>
      <c r="BD37" s="163"/>
      <c r="BE37" s="176" t="str">
        <f t="shared" si="3"/>
        <v/>
      </c>
    </row>
    <row r="38" spans="1:57" ht="11.25" customHeight="1">
      <c r="A38" s="151" t="s">
        <v>33</v>
      </c>
      <c r="B38" s="156"/>
      <c r="C38" s="166" t="str">
        <f t="shared" ref="C38:G42" si="5">IF(AE38="","",TEXT(ROUND(AE38,(IF(C$5="",100,C$5)-1)-INT(LOG(ABS(AE38)+(AE38=0)))),"#,##0"&amp;IF(INT(LOG(ABS(ROUND(AE38,(IF(C$5="",100,C$5)-1)-INT(LOG(ABS(AE38)+(AE38=0)))))+(ROUND(AE38,(IF(C$5="",100,C$5)-1)-INT(LOG(ABS(AE38)+(AE38=0))))=0)))+1&gt;=IF(C$5="",100,C$5),"",IF(C$6&gt;0,".","")&amp;REPT("0",IF(IF(C$5="",100,C$5)-INT(LOG(ABS(ROUND(AE38,(IF(C$5="",100,C$5)-1)-INT(LOG(ABS(AE38)+(AE38=0)))))+(ROUND(AE38,(IF(C$5="",100,C$5)-1)-INT(LOG(ABS(AE38)+(AE38=0))))=0)))-1&gt;C$6,C$6,IF(C$5="",100,C$5)-INT(LOG(ABS(ROUND(AE38,(IF(C$5="",100,C$5)-1)-INT(LOG(ABS(AE38)+(AE38=0)))))+(ROUND(AE38,(IF(C$5="",100,C$5)-1)-INT(LOG(ABS(AE38)+(AE38=0))))=0)))-1)))))</f>
        <v/>
      </c>
      <c r="D38" s="166" t="str">
        <f t="shared" si="5"/>
        <v/>
      </c>
      <c r="E38" s="166" t="str">
        <f t="shared" si="5"/>
        <v/>
      </c>
      <c r="F38" s="166" t="str">
        <f t="shared" si="5"/>
        <v/>
      </c>
      <c r="G38" s="166" t="str">
        <f t="shared" si="5"/>
        <v/>
      </c>
      <c r="H38" s="161" t="s">
        <v>58</v>
      </c>
      <c r="I38" s="166" t="str">
        <f t="shared" ref="I38:J42" si="6">IF(AK38="","",TEXT(ROUND(AK38,(IF(I$5="",100,I$5)-1)-INT(LOG(ABS(AK38)+(AK38=0)))),"#,##0"&amp;IF(INT(LOG(ABS(ROUND(AK38,(IF(I$5="",100,I$5)-1)-INT(LOG(ABS(AK38)+(AK38=0)))))+(ROUND(AK38,(IF(I$5="",100,I$5)-1)-INT(LOG(ABS(AK38)+(AK38=0))))=0)))+1&gt;=IF(I$5="",100,I$5),"",IF(I$6&gt;0,".","")&amp;REPT("0",IF(IF(I$5="",100,I$5)-INT(LOG(ABS(ROUND(AK38,(IF(I$5="",100,I$5)-1)-INT(LOG(ABS(AK38)+(AK38=0)))))+(ROUND(AK38,(IF(I$5="",100,I$5)-1)-INT(LOG(ABS(AK38)+(AK38=0))))=0)))-1&gt;I$6,I$6,IF(I$5="",100,I$5)-INT(LOG(ABS(ROUND(AK38,(IF(I$5="",100,I$5)-1)-INT(LOG(ABS(AK38)+(AK38=0)))))+(ROUND(AK38,(IF(I$5="",100,I$5)-1)-INT(LOG(ABS(AK38)+(AK38=0))))=0)))-1)))))</f>
        <v/>
      </c>
      <c r="J38" s="166" t="str">
        <f t="shared" si="6"/>
        <v/>
      </c>
      <c r="K38" s="161" t="s">
        <v>58</v>
      </c>
      <c r="L38" s="166" t="str">
        <f t="shared" ref="L38:M42" si="7">IF(AN38="","",TEXT(ROUND(AN38,(IF(L$5="",100,L$5)-1)-INT(LOG(ABS(AN38)+(AN38=0)))),"#,##0"&amp;IF(INT(LOG(ABS(ROUND(AN38,(IF(L$5="",100,L$5)-1)-INT(LOG(ABS(AN38)+(AN38=0)))))+(ROUND(AN38,(IF(L$5="",100,L$5)-1)-INT(LOG(ABS(AN38)+(AN38=0))))=0)))+1&gt;=IF(L$5="",100,L$5),"",IF(L$6&gt;0,".","")&amp;REPT("0",IF(IF(L$5="",100,L$5)-INT(LOG(ABS(ROUND(AN38,(IF(L$5="",100,L$5)-1)-INT(LOG(ABS(AN38)+(AN38=0)))))+(ROUND(AN38,(IF(L$5="",100,L$5)-1)-INT(LOG(ABS(AN38)+(AN38=0))))=0)))-1&gt;L$6,L$6,IF(L$5="",100,L$5)-INT(LOG(ABS(ROUND(AN38,(IF(L$5="",100,L$5)-1)-INT(LOG(ABS(AN38)+(AN38=0)))))+(ROUND(AN38,(IF(L$5="",100,L$5)-1)-INT(LOG(ABS(AN38)+(AN38=0))))=0)))-1)))))</f>
        <v/>
      </c>
      <c r="M38" s="166" t="str">
        <f t="shared" si="7"/>
        <v/>
      </c>
      <c r="N38" s="161" t="s">
        <v>58</v>
      </c>
      <c r="O38" s="166" t="str">
        <f t="shared" ref="O38:P42" si="8">IF(AQ38="","",TEXT(ROUND(AQ38,(IF(O$5="",100,O$5)-1)-INT(LOG(ABS(AQ38)+(AQ38=0)))),"#,##0"&amp;IF(INT(LOG(ABS(ROUND(AQ38,(IF(O$5="",100,O$5)-1)-INT(LOG(ABS(AQ38)+(AQ38=0)))))+(ROUND(AQ38,(IF(O$5="",100,O$5)-1)-INT(LOG(ABS(AQ38)+(AQ38=0))))=0)))+1&gt;=IF(O$5="",100,O$5),"",IF(O$6&gt;0,".","")&amp;REPT("0",IF(IF(O$5="",100,O$5)-INT(LOG(ABS(ROUND(AQ38,(IF(O$5="",100,O$5)-1)-INT(LOG(ABS(AQ38)+(AQ38=0)))))+(ROUND(AQ38,(IF(O$5="",100,O$5)-1)-INT(LOG(ABS(AQ38)+(AQ38=0))))=0)))-1&gt;O$6,O$6,IF(O$5="",100,O$5)-INT(LOG(ABS(ROUND(AQ38,(IF(O$5="",100,O$5)-1)-INT(LOG(ABS(AQ38)+(AQ38=0)))))+(ROUND(AQ38,(IF(O$5="",100,O$5)-1)-INT(LOG(ABS(AQ38)+(AQ38=0))))=0)))-1)))))</f>
        <v/>
      </c>
      <c r="P38" s="166" t="str">
        <f t="shared" si="8"/>
        <v/>
      </c>
      <c r="Q38" s="161" t="s">
        <v>58</v>
      </c>
      <c r="R38" s="166" t="str">
        <f t="shared" ref="R38:S42" si="9">IF(AT38="","",TEXT(ROUND(AT38,(IF(R$5="",100,R$5)-1)-INT(LOG(ABS(AT38)+(AT38=0)))),"#,##0"&amp;IF(INT(LOG(ABS(ROUND(AT38,(IF(R$5="",100,R$5)-1)-INT(LOG(ABS(AT38)+(AT38=0)))))+(ROUND(AT38,(IF(R$5="",100,R$5)-1)-INT(LOG(ABS(AT38)+(AT38=0))))=0)))+1&gt;=IF(R$5="",100,R$5),"",IF(R$6&gt;0,".","")&amp;REPT("0",IF(IF(R$5="",100,R$5)-INT(LOG(ABS(ROUND(AT38,(IF(R$5="",100,R$5)-1)-INT(LOG(ABS(AT38)+(AT38=0)))))+(ROUND(AT38,(IF(R$5="",100,R$5)-1)-INT(LOG(ABS(AT38)+(AT38=0))))=0)))-1&gt;R$6,R$6,IF(R$5="",100,R$5)-INT(LOG(ABS(ROUND(AT38,(IF(R$5="",100,R$5)-1)-INT(LOG(ABS(AT38)+(AT38=0)))))+(ROUND(AT38,(IF(R$5="",100,R$5)-1)-INT(LOG(ABS(AT38)+(AT38=0))))=0)))-1)))))</f>
        <v/>
      </c>
      <c r="S38" s="166" t="str">
        <f t="shared" si="9"/>
        <v/>
      </c>
      <c r="T38" s="161" t="s">
        <v>58</v>
      </c>
      <c r="U38" s="166" t="str">
        <f t="shared" ref="U38:V42" si="10">IF(AW38="","",TEXT(ROUND(AW38,(IF(U$5="",100,U$5)-1)-INT(LOG(ABS(AW38)+(AW38=0)))),"#,##0"&amp;IF(INT(LOG(ABS(ROUND(AW38,(IF(U$5="",100,U$5)-1)-INT(LOG(ABS(AW38)+(AW38=0)))))+(ROUND(AW38,(IF(U$5="",100,U$5)-1)-INT(LOG(ABS(AW38)+(AW38=0))))=0)))+1&gt;=IF(U$5="",100,U$5),"",IF(U$6&gt;0,".","")&amp;REPT("0",IF(IF(U$5="",100,U$5)-INT(LOG(ABS(ROUND(AW38,(IF(U$5="",100,U$5)-1)-INT(LOG(ABS(AW38)+(AW38=0)))))+(ROUND(AW38,(IF(U$5="",100,U$5)-1)-INT(LOG(ABS(AW38)+(AW38=0))))=0)))-1&gt;U$6,U$6,IF(U$5="",100,U$5)-INT(LOG(ABS(ROUND(AW38,(IF(U$5="",100,U$5)-1)-INT(LOG(ABS(AW38)+(AW38=0)))))+(ROUND(AW38,(IF(U$5="",100,U$5)-1)-INT(LOG(ABS(AW38)+(AW38=0))))=0)))-1)))))</f>
        <v/>
      </c>
      <c r="V38" s="166" t="str">
        <f t="shared" si="10"/>
        <v/>
      </c>
      <c r="W38" s="161" t="s">
        <v>58</v>
      </c>
      <c r="X38" s="166" t="str">
        <f t="shared" ref="X38:Y42" si="11">IF(AZ38="","",TEXT(ROUND(AZ38,(IF(X$5="",100,X$5)-1)-INT(LOG(ABS(AZ38)+(AZ38=0)))),"#,##0"&amp;IF(INT(LOG(ABS(ROUND(AZ38,(IF(X$5="",100,X$5)-1)-INT(LOG(ABS(AZ38)+(AZ38=0)))))+(ROUND(AZ38,(IF(X$5="",100,X$5)-1)-INT(LOG(ABS(AZ38)+(AZ38=0))))=0)))+1&gt;=IF(X$5="",100,X$5),"",IF(X$6&gt;0,".","")&amp;REPT("0",IF(IF(X$5="",100,X$5)-INT(LOG(ABS(ROUND(AZ38,(IF(X$5="",100,X$5)-1)-INT(LOG(ABS(AZ38)+(AZ38=0)))))+(ROUND(AZ38,(IF(X$5="",100,X$5)-1)-INT(LOG(ABS(AZ38)+(AZ38=0))))=0)))-1&gt;X$6,X$6,IF(X$5="",100,X$5)-INT(LOG(ABS(ROUND(AZ38,(IF(X$5="",100,X$5)-1)-INT(LOG(ABS(AZ38)+(AZ38=0)))))+(ROUND(AZ38,(IF(X$5="",100,X$5)-1)-INT(LOG(ABS(AZ38)+(AZ38=0))))=0)))-1)))))</f>
        <v/>
      </c>
      <c r="Y38" s="166" t="str">
        <f t="shared" si="11"/>
        <v/>
      </c>
      <c r="Z38" s="161" t="s">
        <v>58</v>
      </c>
      <c r="AA38" s="166" t="str">
        <f t="shared" ref="AA38:AC42" si="12">IF(BC38="","",TEXT(ROUND(BC38,(IF(AA$5="",100,AA$5)-1)-INT(LOG(ABS(BC38)+(BC38=0)))),"#,##0"&amp;IF(INT(LOG(ABS(ROUND(BC38,(IF(AA$5="",100,AA$5)-1)-INT(LOG(ABS(BC38)+(BC38=0)))))+(ROUND(BC38,(IF(AA$5="",100,AA$5)-1)-INT(LOG(ABS(BC38)+(BC38=0))))=0)))+1&gt;=IF(AA$5="",100,AA$5),"",IF(AA$6&gt;0,".","")&amp;REPT("0",IF(IF(AA$5="",100,AA$5)-INT(LOG(ABS(ROUND(BC38,(IF(AA$5="",100,AA$5)-1)-INT(LOG(ABS(BC38)+(BC38=0)))))+(ROUND(BC38,(IF(AA$5="",100,AA$5)-1)-INT(LOG(ABS(BC38)+(BC38=0))))=0)))-1&gt;AA$6,AA$6,IF(AA$5="",100,AA$5)-INT(LOG(ABS(ROUND(BC38,(IF(AA$5="",100,AA$5)-1)-INT(LOG(ABS(BC38)+(BC38=0)))))+(ROUND(BC38,(IF(AA$5="",100,AA$5)-1)-INT(LOG(ABS(BC38)+(BC38=0))))=0)))-1)))))</f>
        <v/>
      </c>
      <c r="AB38" s="166" t="str">
        <f t="shared" si="12"/>
        <v/>
      </c>
      <c r="AC38" s="166" t="str">
        <f t="shared" si="12"/>
        <v/>
      </c>
      <c r="AE38" s="176" t="str">
        <f>IF(COUNT(AE7:AE37)=0,"",SUM(AE7:AE37))</f>
        <v/>
      </c>
      <c r="AF38" s="176" t="str">
        <f>IF(COUNT(AF7:AF37)=0,"",SUM(AF7:AF37))</f>
        <v/>
      </c>
      <c r="AG38" s="176" t="str">
        <f>IF(COUNT(AG7:AG37)=0,"",SUM(AG7:AG37))</f>
        <v/>
      </c>
      <c r="AH38" s="176" t="str">
        <f>IF(COUNT(AH7:AH37)=0,"",SUM(AH7:AH37))</f>
        <v/>
      </c>
      <c r="AI38" s="176" t="str">
        <f>IF(COUNT(AI7:AI37)=0,"",SUM(AI7:AI37))</f>
        <v/>
      </c>
      <c r="AJ38" s="175" t="s">
        <v>58</v>
      </c>
      <c r="AK38" s="176" t="str">
        <f>IF(COUNT(AK7:AK37)=0,"",SUM(AK7:AK37))</f>
        <v/>
      </c>
      <c r="AL38" s="176" t="str">
        <f>IF(COUNT(AL7:AL37)=0,"",SUM(AL7:AL37))</f>
        <v/>
      </c>
      <c r="AM38" s="175" t="s">
        <v>58</v>
      </c>
      <c r="AN38" s="176" t="str">
        <f>IF(COUNT(AN7:AN37)=0,"",SUM(AN7:AN37))</f>
        <v/>
      </c>
      <c r="AO38" s="176" t="str">
        <f>IF(COUNT(AO7:AO37)=0,"",SUM(AO7:AO37))</f>
        <v/>
      </c>
      <c r="AP38" s="175" t="s">
        <v>58</v>
      </c>
      <c r="AQ38" s="176" t="str">
        <f>IF(COUNT(AQ7:AQ37)=0,"",SUM(AQ7:AQ37))</f>
        <v/>
      </c>
      <c r="AR38" s="176" t="str">
        <f>IF(COUNT(AR7:AR37)=0,"",SUM(AR7:AR37))</f>
        <v/>
      </c>
      <c r="AS38" s="175" t="s">
        <v>58</v>
      </c>
      <c r="AT38" s="176" t="str">
        <f>IF(COUNT(AT7:AT37)=0,"",SUM(AT7:AT37))</f>
        <v/>
      </c>
      <c r="AU38" s="176" t="str">
        <f>IF(COUNT(AU7:AU37)=0,"",SUM(AU7:AU37))</f>
        <v/>
      </c>
      <c r="AV38" s="175" t="s">
        <v>58</v>
      </c>
      <c r="AW38" s="176" t="str">
        <f>IF(COUNT(AW7:AW37)=0,"",SUM(AW7:AW37))</f>
        <v/>
      </c>
      <c r="AX38" s="176" t="str">
        <f>IF(COUNT(AX7:AX37)=0,"",SUM(AX7:AX37))</f>
        <v/>
      </c>
      <c r="AY38" s="175" t="s">
        <v>58</v>
      </c>
      <c r="AZ38" s="176" t="str">
        <f>IF(COUNT(AZ7:AZ37)=0,"",SUM(AZ7:AZ37))</f>
        <v/>
      </c>
      <c r="BA38" s="176" t="str">
        <f>IF(COUNT(BA7:BA37)=0,"",SUM(BA7:BA37))</f>
        <v/>
      </c>
      <c r="BB38" s="175" t="s">
        <v>58</v>
      </c>
      <c r="BC38" s="176" t="str">
        <f>IF(COUNT(BC7:BC37)=0,"",SUM(BC7:BC37))</f>
        <v/>
      </c>
      <c r="BD38" s="176" t="str">
        <f>IF(COUNT(BD7:BD37)=0,"",SUM(BD7:BD37))</f>
        <v/>
      </c>
      <c r="BE38" s="176" t="str">
        <f>IF(COUNT(BE7:BE37)=0,"",SUM(BE7:BE37))</f>
        <v/>
      </c>
    </row>
    <row r="39" spans="1:57" ht="11.25" customHeight="1">
      <c r="A39" s="152" t="s">
        <v>34</v>
      </c>
      <c r="B39" s="157"/>
      <c r="C39" s="163" t="str">
        <f t="shared" si="5"/>
        <v/>
      </c>
      <c r="D39" s="163" t="str">
        <f t="shared" si="5"/>
        <v/>
      </c>
      <c r="E39" s="163" t="str">
        <f t="shared" si="5"/>
        <v/>
      </c>
      <c r="F39" s="163" t="str">
        <f t="shared" si="5"/>
        <v/>
      </c>
      <c r="G39" s="163" t="str">
        <f t="shared" si="5"/>
        <v/>
      </c>
      <c r="H39" s="163" t="str">
        <f>IF(AJ39="","",TEXT(ROUND(AJ39,(IF(H$5="",100,H$5)-1)-INT(LOG(ABS(AJ39)+(AJ39=0)))),"#,##0"&amp;IF(INT(LOG(ABS(ROUND(AJ39,(IF(H$5="",100,H$5)-1)-INT(LOG(ABS(AJ39)+(AJ39=0)))))+(ROUND(AJ39,(IF(H$5="",100,H$5)-1)-INT(LOG(ABS(AJ39)+(AJ39=0))))=0)))+1&gt;=IF(H$5="",100,H$5),"",IF(H$6&gt;0,".","")&amp;REPT("0",IF(IF(H$5="",100,H$5)-INT(LOG(ABS(ROUND(AJ39,(IF(H$5="",100,H$5)-1)-INT(LOG(ABS(AJ39)+(AJ39=0)))))+(ROUND(AJ39,(IF(H$5="",100,H$5)-1)-INT(LOG(ABS(AJ39)+(AJ39=0))))=0)))-1&gt;H$6,H$6,IF(H$5="",100,H$5)-INT(LOG(ABS(ROUND(AJ39,(IF(H$5="",100,H$5)-1)-INT(LOG(ABS(AJ39)+(AJ39=0)))))+(ROUND(AJ39,(IF(H$5="",100,H$5)-1)-INT(LOG(ABS(AJ39)+(AJ39=0))))=0)))-1)))))</f>
        <v/>
      </c>
      <c r="I39" s="163" t="str">
        <f t="shared" si="6"/>
        <v/>
      </c>
      <c r="J39" s="163" t="str">
        <f t="shared" si="6"/>
        <v/>
      </c>
      <c r="K39" s="163" t="str">
        <f>IF(AM39="","",TEXT(ROUND(AM39,(IF(K$5="",100,K$5)-1)-INT(LOG(ABS(AM39)+(AM39=0)))),"#,##0"&amp;IF(INT(LOG(ABS(ROUND(AM39,(IF(K$5="",100,K$5)-1)-INT(LOG(ABS(AM39)+(AM39=0)))))+(ROUND(AM39,(IF(K$5="",100,K$5)-1)-INT(LOG(ABS(AM39)+(AM39=0))))=0)))+1&gt;=IF(K$5="",100,K$5),"",IF(K$6&gt;0,".","")&amp;REPT("0",IF(IF(K$5="",100,K$5)-INT(LOG(ABS(ROUND(AM39,(IF(K$5="",100,K$5)-1)-INT(LOG(ABS(AM39)+(AM39=0)))))+(ROUND(AM39,(IF(K$5="",100,K$5)-1)-INT(LOG(ABS(AM39)+(AM39=0))))=0)))-1&gt;K$6,K$6,IF(K$5="",100,K$5)-INT(LOG(ABS(ROUND(AM39,(IF(K$5="",100,K$5)-1)-INT(LOG(ABS(AM39)+(AM39=0)))))+(ROUND(AM39,(IF(K$5="",100,K$5)-1)-INT(LOG(ABS(AM39)+(AM39=0))))=0)))-1)))))</f>
        <v/>
      </c>
      <c r="L39" s="163" t="str">
        <f t="shared" si="7"/>
        <v/>
      </c>
      <c r="M39" s="163" t="str">
        <f t="shared" si="7"/>
        <v/>
      </c>
      <c r="N39" s="163" t="str">
        <f>IF(AP39="","",TEXT(ROUND(AP39,(IF(N$5="",100,N$5)-1)-INT(LOG(ABS(AP39)+(AP39=0)))),"#,##0"&amp;IF(INT(LOG(ABS(ROUND(AP39,(IF(N$5="",100,N$5)-1)-INT(LOG(ABS(AP39)+(AP39=0)))))+(ROUND(AP39,(IF(N$5="",100,N$5)-1)-INT(LOG(ABS(AP39)+(AP39=0))))=0)))+1&gt;=IF(N$5="",100,N$5),"",IF(N$6&gt;0,".","")&amp;REPT("0",IF(IF(N$5="",100,N$5)-INT(LOG(ABS(ROUND(AP39,(IF(N$5="",100,N$5)-1)-INT(LOG(ABS(AP39)+(AP39=0)))))+(ROUND(AP39,(IF(N$5="",100,N$5)-1)-INT(LOG(ABS(AP39)+(AP39=0))))=0)))-1&gt;N$6,N$6,IF(N$5="",100,N$5)-INT(LOG(ABS(ROUND(AP39,(IF(N$5="",100,N$5)-1)-INT(LOG(ABS(AP39)+(AP39=0)))))+(ROUND(AP39,(IF(N$5="",100,N$5)-1)-INT(LOG(ABS(AP39)+(AP39=0))))=0)))-1)))))</f>
        <v/>
      </c>
      <c r="O39" s="163" t="str">
        <f t="shared" si="8"/>
        <v/>
      </c>
      <c r="P39" s="163" t="str">
        <f t="shared" si="8"/>
        <v/>
      </c>
      <c r="Q39" s="163" t="str">
        <f>IF(AS39="","",TEXT(ROUND(AS39,(IF(Q$5="",100,Q$5)-1)-INT(LOG(ABS(AS39)+(AS39=0)))),"#,##0"&amp;IF(INT(LOG(ABS(ROUND(AS39,(IF(Q$5="",100,Q$5)-1)-INT(LOG(ABS(AS39)+(AS39=0)))))+(ROUND(AS39,(IF(Q$5="",100,Q$5)-1)-INT(LOG(ABS(AS39)+(AS39=0))))=0)))+1&gt;=IF(Q$5="",100,Q$5),"",IF(Q$6&gt;0,".","")&amp;REPT("0",IF(IF(Q$5="",100,Q$5)-INT(LOG(ABS(ROUND(AS39,(IF(Q$5="",100,Q$5)-1)-INT(LOG(ABS(AS39)+(AS39=0)))))+(ROUND(AS39,(IF(Q$5="",100,Q$5)-1)-INT(LOG(ABS(AS39)+(AS39=0))))=0)))-1&gt;Q$6,Q$6,IF(Q$5="",100,Q$5)-INT(LOG(ABS(ROUND(AS39,(IF(Q$5="",100,Q$5)-1)-INT(LOG(ABS(AS39)+(AS39=0)))))+(ROUND(AS39,(IF(Q$5="",100,Q$5)-1)-INT(LOG(ABS(AS39)+(AS39=0))))=0)))-1)))))</f>
        <v/>
      </c>
      <c r="R39" s="163" t="str">
        <f t="shared" si="9"/>
        <v/>
      </c>
      <c r="S39" s="163" t="str">
        <f t="shared" si="9"/>
        <v/>
      </c>
      <c r="T39" s="163" t="str">
        <f>IF(AV39="","",TEXT(ROUND(AV39,(IF(T$5="",100,T$5)-1)-INT(LOG(ABS(AV39)+(AV39=0)))),"#,##0"&amp;IF(INT(LOG(ABS(ROUND(AV39,(IF(T$5="",100,T$5)-1)-INT(LOG(ABS(AV39)+(AV39=0)))))+(ROUND(AV39,(IF(T$5="",100,T$5)-1)-INT(LOG(ABS(AV39)+(AV39=0))))=0)))+1&gt;=IF(T$5="",100,T$5),"",IF(T$6&gt;0,".","")&amp;REPT("0",IF(IF(T$5="",100,T$5)-INT(LOG(ABS(ROUND(AV39,(IF(T$5="",100,T$5)-1)-INT(LOG(ABS(AV39)+(AV39=0)))))+(ROUND(AV39,(IF(T$5="",100,T$5)-1)-INT(LOG(ABS(AV39)+(AV39=0))))=0)))-1&gt;T$6,T$6,IF(T$5="",100,T$5)-INT(LOG(ABS(ROUND(AV39,(IF(T$5="",100,T$5)-1)-INT(LOG(ABS(AV39)+(AV39=0)))))+(ROUND(AV39,(IF(T$5="",100,T$5)-1)-INT(LOG(ABS(AV39)+(AV39=0))))=0)))-1)))))</f>
        <v/>
      </c>
      <c r="U39" s="163" t="str">
        <f t="shared" si="10"/>
        <v/>
      </c>
      <c r="V39" s="163" t="str">
        <f t="shared" si="10"/>
        <v/>
      </c>
      <c r="W39" s="163" t="str">
        <f>IF(AY39="","",TEXT(ROUND(AY39,(IF(W$5="",100,W$5)-1)-INT(LOG(ABS(AY39)+(AY39=0)))),"#,##0"&amp;IF(INT(LOG(ABS(ROUND(AY39,(IF(W$5="",100,W$5)-1)-INT(LOG(ABS(AY39)+(AY39=0)))))+(ROUND(AY39,(IF(W$5="",100,W$5)-1)-INT(LOG(ABS(AY39)+(AY39=0))))=0)))+1&gt;=IF(W$5="",100,W$5),"",IF(W$6&gt;0,".","")&amp;REPT("0",IF(IF(W$5="",100,W$5)-INT(LOG(ABS(ROUND(AY39,(IF(W$5="",100,W$5)-1)-INT(LOG(ABS(AY39)+(AY39=0)))))+(ROUND(AY39,(IF(W$5="",100,W$5)-1)-INT(LOG(ABS(AY39)+(AY39=0))))=0)))-1&gt;W$6,W$6,IF(W$5="",100,W$5)-INT(LOG(ABS(ROUND(AY39,(IF(W$5="",100,W$5)-1)-INT(LOG(ABS(AY39)+(AY39=0)))))+(ROUND(AY39,(IF(W$5="",100,W$5)-1)-INT(LOG(ABS(AY39)+(AY39=0))))=0)))-1)))))</f>
        <v/>
      </c>
      <c r="X39" s="163" t="str">
        <f t="shared" si="11"/>
        <v/>
      </c>
      <c r="Y39" s="163" t="str">
        <f t="shared" si="11"/>
        <v/>
      </c>
      <c r="Z39" s="163" t="str">
        <f>IF(BB39="","",TEXT(ROUND(BB39,(IF(Z$5="",100,Z$5)-1)-INT(LOG(ABS(BB39)+(BB39=0)))),"#,##0"&amp;IF(INT(LOG(ABS(ROUND(BB39,(IF(Z$5="",100,Z$5)-1)-INT(LOG(ABS(BB39)+(BB39=0)))))+(ROUND(BB39,(IF(Z$5="",100,Z$5)-1)-INT(LOG(ABS(BB39)+(BB39=0))))=0)))+1&gt;=IF(Z$5="",100,Z$5),"",IF(Z$6&gt;0,".","")&amp;REPT("0",IF(IF(Z$5="",100,Z$5)-INT(LOG(ABS(ROUND(BB39,(IF(Z$5="",100,Z$5)-1)-INT(LOG(ABS(BB39)+(BB39=0)))))+(ROUND(BB39,(IF(Z$5="",100,Z$5)-1)-INT(LOG(ABS(BB39)+(BB39=0))))=0)))-1&gt;Z$6,Z$6,IF(Z$5="",100,Z$5)-INT(LOG(ABS(ROUND(BB39,(IF(Z$5="",100,Z$5)-1)-INT(LOG(ABS(BB39)+(BB39=0)))))+(ROUND(BB39,(IF(Z$5="",100,Z$5)-1)-INT(LOG(ABS(BB39)+(BB39=0))))=0)))-1)))))</f>
        <v/>
      </c>
      <c r="AA39" s="163" t="str">
        <f t="shared" si="12"/>
        <v/>
      </c>
      <c r="AB39" s="163" t="str">
        <f t="shared" si="12"/>
        <v/>
      </c>
      <c r="AC39" s="163" t="str">
        <f t="shared" si="12"/>
        <v/>
      </c>
      <c r="AE39" s="176" t="str">
        <f t="shared" ref="AE39:BE39" si="13">IF(COUNT(AE7:AE37)=0,"",AVERAGE(AE7:AE37))</f>
        <v/>
      </c>
      <c r="AF39" s="176" t="str">
        <f t="shared" si="13"/>
        <v/>
      </c>
      <c r="AG39" s="176" t="str">
        <f t="shared" si="13"/>
        <v/>
      </c>
      <c r="AH39" s="176" t="str">
        <f t="shared" si="13"/>
        <v/>
      </c>
      <c r="AI39" s="176" t="str">
        <f t="shared" si="13"/>
        <v/>
      </c>
      <c r="AJ39" s="176" t="str">
        <f t="shared" si="13"/>
        <v/>
      </c>
      <c r="AK39" s="176" t="str">
        <f t="shared" si="13"/>
        <v/>
      </c>
      <c r="AL39" s="176" t="str">
        <f t="shared" si="13"/>
        <v/>
      </c>
      <c r="AM39" s="176" t="str">
        <f t="shared" si="13"/>
        <v/>
      </c>
      <c r="AN39" s="176" t="str">
        <f t="shared" si="13"/>
        <v/>
      </c>
      <c r="AO39" s="176" t="str">
        <f t="shared" si="13"/>
        <v/>
      </c>
      <c r="AP39" s="176" t="str">
        <f t="shared" si="13"/>
        <v/>
      </c>
      <c r="AQ39" s="176" t="str">
        <f t="shared" si="13"/>
        <v/>
      </c>
      <c r="AR39" s="176" t="str">
        <f t="shared" si="13"/>
        <v/>
      </c>
      <c r="AS39" s="176" t="str">
        <f t="shared" si="13"/>
        <v/>
      </c>
      <c r="AT39" s="176" t="str">
        <f t="shared" si="13"/>
        <v/>
      </c>
      <c r="AU39" s="176" t="str">
        <f t="shared" si="13"/>
        <v/>
      </c>
      <c r="AV39" s="176" t="str">
        <f t="shared" si="13"/>
        <v/>
      </c>
      <c r="AW39" s="176" t="str">
        <f t="shared" si="13"/>
        <v/>
      </c>
      <c r="AX39" s="176" t="str">
        <f t="shared" si="13"/>
        <v/>
      </c>
      <c r="AY39" s="176" t="str">
        <f t="shared" si="13"/>
        <v/>
      </c>
      <c r="AZ39" s="176" t="str">
        <f t="shared" si="13"/>
        <v/>
      </c>
      <c r="BA39" s="176" t="str">
        <f t="shared" si="13"/>
        <v/>
      </c>
      <c r="BB39" s="176" t="str">
        <f t="shared" si="13"/>
        <v/>
      </c>
      <c r="BC39" s="176" t="str">
        <f t="shared" si="13"/>
        <v/>
      </c>
      <c r="BD39" s="176" t="str">
        <f t="shared" si="13"/>
        <v/>
      </c>
      <c r="BE39" s="176" t="str">
        <f t="shared" si="13"/>
        <v/>
      </c>
    </row>
    <row r="40" spans="1:57" ht="11.25" customHeight="1">
      <c r="A40" s="152" t="s">
        <v>35</v>
      </c>
      <c r="B40" s="157"/>
      <c r="C40" s="163" t="str">
        <f t="shared" si="5"/>
        <v/>
      </c>
      <c r="D40" s="163" t="str">
        <f t="shared" si="5"/>
        <v/>
      </c>
      <c r="E40" s="163" t="str">
        <f t="shared" si="5"/>
        <v/>
      </c>
      <c r="F40" s="163" t="str">
        <f t="shared" si="5"/>
        <v/>
      </c>
      <c r="G40" s="163" t="str">
        <f t="shared" si="5"/>
        <v/>
      </c>
      <c r="H40" s="163" t="str">
        <f>IF(AJ40="","",TEXT(ROUND(AJ40,(IF(H$5="",100,H$5)-1)-INT(LOG(ABS(AJ40)+(AJ40=0)))),"#,##0"&amp;IF(INT(LOG(ABS(ROUND(AJ40,(IF(H$5="",100,H$5)-1)-INT(LOG(ABS(AJ40)+(AJ40=0)))))+(ROUND(AJ40,(IF(H$5="",100,H$5)-1)-INT(LOG(ABS(AJ40)+(AJ40=0))))=0)))+1&gt;=IF(H$5="",100,H$5),"",IF(H$6&gt;0,".","")&amp;REPT("0",IF(IF(H$5="",100,H$5)-INT(LOG(ABS(ROUND(AJ40,(IF(H$5="",100,H$5)-1)-INT(LOG(ABS(AJ40)+(AJ40=0)))))+(ROUND(AJ40,(IF(H$5="",100,H$5)-1)-INT(LOG(ABS(AJ40)+(AJ40=0))))=0)))-1&gt;H$6,H$6,IF(H$5="",100,H$5)-INT(LOG(ABS(ROUND(AJ40,(IF(H$5="",100,H$5)-1)-INT(LOG(ABS(AJ40)+(AJ40=0)))))+(ROUND(AJ40,(IF(H$5="",100,H$5)-1)-INT(LOG(ABS(AJ40)+(AJ40=0))))=0)))-1)))))</f>
        <v/>
      </c>
      <c r="I40" s="163" t="str">
        <f t="shared" si="6"/>
        <v/>
      </c>
      <c r="J40" s="163" t="str">
        <f t="shared" si="6"/>
        <v/>
      </c>
      <c r="K40" s="163" t="str">
        <f>IF(AM40="","",TEXT(ROUND(AM40,(IF(K$5="",100,K$5)-1)-INT(LOG(ABS(AM40)+(AM40=0)))),"#,##0"&amp;IF(INT(LOG(ABS(ROUND(AM40,(IF(K$5="",100,K$5)-1)-INT(LOG(ABS(AM40)+(AM40=0)))))+(ROUND(AM40,(IF(K$5="",100,K$5)-1)-INT(LOG(ABS(AM40)+(AM40=0))))=0)))+1&gt;=IF(K$5="",100,K$5),"",IF(K$6&gt;0,".","")&amp;REPT("0",IF(IF(K$5="",100,K$5)-INT(LOG(ABS(ROUND(AM40,(IF(K$5="",100,K$5)-1)-INT(LOG(ABS(AM40)+(AM40=0)))))+(ROUND(AM40,(IF(K$5="",100,K$5)-1)-INT(LOG(ABS(AM40)+(AM40=0))))=0)))-1&gt;K$6,K$6,IF(K$5="",100,K$5)-INT(LOG(ABS(ROUND(AM40,(IF(K$5="",100,K$5)-1)-INT(LOG(ABS(AM40)+(AM40=0)))))+(ROUND(AM40,(IF(K$5="",100,K$5)-1)-INT(LOG(ABS(AM40)+(AM40=0))))=0)))-1)))))</f>
        <v/>
      </c>
      <c r="L40" s="163" t="str">
        <f t="shared" si="7"/>
        <v/>
      </c>
      <c r="M40" s="163" t="str">
        <f t="shared" si="7"/>
        <v/>
      </c>
      <c r="N40" s="163" t="str">
        <f>IF(AP40="","",TEXT(ROUND(AP40,(IF(N$5="",100,N$5)-1)-INT(LOG(ABS(AP40)+(AP40=0)))),"#,##0"&amp;IF(INT(LOG(ABS(ROUND(AP40,(IF(N$5="",100,N$5)-1)-INT(LOG(ABS(AP40)+(AP40=0)))))+(ROUND(AP40,(IF(N$5="",100,N$5)-1)-INT(LOG(ABS(AP40)+(AP40=0))))=0)))+1&gt;=IF(N$5="",100,N$5),"",IF(N$6&gt;0,".","")&amp;REPT("0",IF(IF(N$5="",100,N$5)-INT(LOG(ABS(ROUND(AP40,(IF(N$5="",100,N$5)-1)-INT(LOG(ABS(AP40)+(AP40=0)))))+(ROUND(AP40,(IF(N$5="",100,N$5)-1)-INT(LOG(ABS(AP40)+(AP40=0))))=0)))-1&gt;N$6,N$6,IF(N$5="",100,N$5)-INT(LOG(ABS(ROUND(AP40,(IF(N$5="",100,N$5)-1)-INT(LOG(ABS(AP40)+(AP40=0)))))+(ROUND(AP40,(IF(N$5="",100,N$5)-1)-INT(LOG(ABS(AP40)+(AP40=0))))=0)))-1)))))</f>
        <v/>
      </c>
      <c r="O40" s="163" t="str">
        <f t="shared" si="8"/>
        <v/>
      </c>
      <c r="P40" s="163" t="str">
        <f t="shared" si="8"/>
        <v/>
      </c>
      <c r="Q40" s="163" t="str">
        <f>IF(AS40="","",TEXT(ROUND(AS40,(IF(Q$5="",100,Q$5)-1)-INT(LOG(ABS(AS40)+(AS40=0)))),"#,##0"&amp;IF(INT(LOG(ABS(ROUND(AS40,(IF(Q$5="",100,Q$5)-1)-INT(LOG(ABS(AS40)+(AS40=0)))))+(ROUND(AS40,(IF(Q$5="",100,Q$5)-1)-INT(LOG(ABS(AS40)+(AS40=0))))=0)))+1&gt;=IF(Q$5="",100,Q$5),"",IF(Q$6&gt;0,".","")&amp;REPT("0",IF(IF(Q$5="",100,Q$5)-INT(LOG(ABS(ROUND(AS40,(IF(Q$5="",100,Q$5)-1)-INT(LOG(ABS(AS40)+(AS40=0)))))+(ROUND(AS40,(IF(Q$5="",100,Q$5)-1)-INT(LOG(ABS(AS40)+(AS40=0))))=0)))-1&gt;Q$6,Q$6,IF(Q$5="",100,Q$5)-INT(LOG(ABS(ROUND(AS40,(IF(Q$5="",100,Q$5)-1)-INT(LOG(ABS(AS40)+(AS40=0)))))+(ROUND(AS40,(IF(Q$5="",100,Q$5)-1)-INT(LOG(ABS(AS40)+(AS40=0))))=0)))-1)))))</f>
        <v/>
      </c>
      <c r="R40" s="163" t="str">
        <f t="shared" si="9"/>
        <v/>
      </c>
      <c r="S40" s="163" t="str">
        <f t="shared" si="9"/>
        <v/>
      </c>
      <c r="T40" s="163" t="str">
        <f>IF(AV40="","",TEXT(ROUND(AV40,(IF(T$5="",100,T$5)-1)-INT(LOG(ABS(AV40)+(AV40=0)))),"#,##0"&amp;IF(INT(LOG(ABS(ROUND(AV40,(IF(T$5="",100,T$5)-1)-INT(LOG(ABS(AV40)+(AV40=0)))))+(ROUND(AV40,(IF(T$5="",100,T$5)-1)-INT(LOG(ABS(AV40)+(AV40=0))))=0)))+1&gt;=IF(T$5="",100,T$5),"",IF(T$6&gt;0,".","")&amp;REPT("0",IF(IF(T$5="",100,T$5)-INT(LOG(ABS(ROUND(AV40,(IF(T$5="",100,T$5)-1)-INT(LOG(ABS(AV40)+(AV40=0)))))+(ROUND(AV40,(IF(T$5="",100,T$5)-1)-INT(LOG(ABS(AV40)+(AV40=0))))=0)))-1&gt;T$6,T$6,IF(T$5="",100,T$5)-INT(LOG(ABS(ROUND(AV40,(IF(T$5="",100,T$5)-1)-INT(LOG(ABS(AV40)+(AV40=0)))))+(ROUND(AV40,(IF(T$5="",100,T$5)-1)-INT(LOG(ABS(AV40)+(AV40=0))))=0)))-1)))))</f>
        <v/>
      </c>
      <c r="U40" s="163" t="str">
        <f t="shared" si="10"/>
        <v/>
      </c>
      <c r="V40" s="163" t="str">
        <f t="shared" si="10"/>
        <v/>
      </c>
      <c r="W40" s="163" t="str">
        <f>IF(AY40="","",TEXT(ROUND(AY40,(IF(W$5="",100,W$5)-1)-INT(LOG(ABS(AY40)+(AY40=0)))),"#,##0"&amp;IF(INT(LOG(ABS(ROUND(AY40,(IF(W$5="",100,W$5)-1)-INT(LOG(ABS(AY40)+(AY40=0)))))+(ROUND(AY40,(IF(W$5="",100,W$5)-1)-INT(LOG(ABS(AY40)+(AY40=0))))=0)))+1&gt;=IF(W$5="",100,W$5),"",IF(W$6&gt;0,".","")&amp;REPT("0",IF(IF(W$5="",100,W$5)-INT(LOG(ABS(ROUND(AY40,(IF(W$5="",100,W$5)-1)-INT(LOG(ABS(AY40)+(AY40=0)))))+(ROUND(AY40,(IF(W$5="",100,W$5)-1)-INT(LOG(ABS(AY40)+(AY40=0))))=0)))-1&gt;W$6,W$6,IF(W$5="",100,W$5)-INT(LOG(ABS(ROUND(AY40,(IF(W$5="",100,W$5)-1)-INT(LOG(ABS(AY40)+(AY40=0)))))+(ROUND(AY40,(IF(W$5="",100,W$5)-1)-INT(LOG(ABS(AY40)+(AY40=0))))=0)))-1)))))</f>
        <v/>
      </c>
      <c r="X40" s="163" t="str">
        <f t="shared" si="11"/>
        <v/>
      </c>
      <c r="Y40" s="163" t="str">
        <f t="shared" si="11"/>
        <v/>
      </c>
      <c r="Z40" s="163" t="str">
        <f>IF(BB40="","",TEXT(ROUND(BB40,(IF(Z$5="",100,Z$5)-1)-INT(LOG(ABS(BB40)+(BB40=0)))),"#,##0"&amp;IF(INT(LOG(ABS(ROUND(BB40,(IF(Z$5="",100,Z$5)-1)-INT(LOG(ABS(BB40)+(BB40=0)))))+(ROUND(BB40,(IF(Z$5="",100,Z$5)-1)-INT(LOG(ABS(BB40)+(BB40=0))))=0)))+1&gt;=IF(Z$5="",100,Z$5),"",IF(Z$6&gt;0,".","")&amp;REPT("0",IF(IF(Z$5="",100,Z$5)-INT(LOG(ABS(ROUND(BB40,(IF(Z$5="",100,Z$5)-1)-INT(LOG(ABS(BB40)+(BB40=0)))))+(ROUND(BB40,(IF(Z$5="",100,Z$5)-1)-INT(LOG(ABS(BB40)+(BB40=0))))=0)))-1&gt;Z$6,Z$6,IF(Z$5="",100,Z$5)-INT(LOG(ABS(ROUND(BB40,(IF(Z$5="",100,Z$5)-1)-INT(LOG(ABS(BB40)+(BB40=0)))))+(ROUND(BB40,(IF(Z$5="",100,Z$5)-1)-INT(LOG(ABS(BB40)+(BB40=0))))=0)))-1)))))</f>
        <v/>
      </c>
      <c r="AA40" s="163" t="str">
        <f t="shared" si="12"/>
        <v/>
      </c>
      <c r="AB40" s="163" t="str">
        <f t="shared" si="12"/>
        <v/>
      </c>
      <c r="AC40" s="163" t="str">
        <f t="shared" si="12"/>
        <v/>
      </c>
      <c r="AE40" s="176" t="str">
        <f t="shared" ref="AE40:BE40" si="14">IF(COUNT(AE7:AE37)=0,"",MAX(AE7:AE37))</f>
        <v/>
      </c>
      <c r="AF40" s="176" t="str">
        <f t="shared" si="14"/>
        <v/>
      </c>
      <c r="AG40" s="176" t="str">
        <f t="shared" si="14"/>
        <v/>
      </c>
      <c r="AH40" s="176" t="str">
        <f t="shared" si="14"/>
        <v/>
      </c>
      <c r="AI40" s="176" t="str">
        <f t="shared" si="14"/>
        <v/>
      </c>
      <c r="AJ40" s="176" t="str">
        <f t="shared" si="14"/>
        <v/>
      </c>
      <c r="AK40" s="176" t="str">
        <f t="shared" si="14"/>
        <v/>
      </c>
      <c r="AL40" s="176" t="str">
        <f t="shared" si="14"/>
        <v/>
      </c>
      <c r="AM40" s="176" t="str">
        <f t="shared" si="14"/>
        <v/>
      </c>
      <c r="AN40" s="176" t="str">
        <f t="shared" si="14"/>
        <v/>
      </c>
      <c r="AO40" s="176" t="str">
        <f t="shared" si="14"/>
        <v/>
      </c>
      <c r="AP40" s="176" t="str">
        <f t="shared" si="14"/>
        <v/>
      </c>
      <c r="AQ40" s="176" t="str">
        <f t="shared" si="14"/>
        <v/>
      </c>
      <c r="AR40" s="176" t="str">
        <f t="shared" si="14"/>
        <v/>
      </c>
      <c r="AS40" s="176" t="str">
        <f t="shared" si="14"/>
        <v/>
      </c>
      <c r="AT40" s="176" t="str">
        <f t="shared" si="14"/>
        <v/>
      </c>
      <c r="AU40" s="176" t="str">
        <f t="shared" si="14"/>
        <v/>
      </c>
      <c r="AV40" s="176" t="str">
        <f t="shared" si="14"/>
        <v/>
      </c>
      <c r="AW40" s="176" t="str">
        <f t="shared" si="14"/>
        <v/>
      </c>
      <c r="AX40" s="176" t="str">
        <f t="shared" si="14"/>
        <v/>
      </c>
      <c r="AY40" s="176" t="str">
        <f t="shared" si="14"/>
        <v/>
      </c>
      <c r="AZ40" s="176" t="str">
        <f t="shared" si="14"/>
        <v/>
      </c>
      <c r="BA40" s="176" t="str">
        <f t="shared" si="14"/>
        <v/>
      </c>
      <c r="BB40" s="176" t="str">
        <f t="shared" si="14"/>
        <v/>
      </c>
      <c r="BC40" s="176" t="str">
        <f t="shared" si="14"/>
        <v/>
      </c>
      <c r="BD40" s="176" t="str">
        <f t="shared" si="14"/>
        <v/>
      </c>
      <c r="BE40" s="176" t="str">
        <f t="shared" si="14"/>
        <v/>
      </c>
    </row>
    <row r="41" spans="1:57" ht="11.25" customHeight="1">
      <c r="A41" s="152" t="s">
        <v>38</v>
      </c>
      <c r="B41" s="157"/>
      <c r="C41" s="163" t="str">
        <f t="shared" si="5"/>
        <v/>
      </c>
      <c r="D41" s="163" t="str">
        <f t="shared" si="5"/>
        <v/>
      </c>
      <c r="E41" s="163" t="str">
        <f t="shared" si="5"/>
        <v/>
      </c>
      <c r="F41" s="163" t="str">
        <f t="shared" si="5"/>
        <v/>
      </c>
      <c r="G41" s="163" t="str">
        <f t="shared" si="5"/>
        <v/>
      </c>
      <c r="H41" s="163" t="str">
        <f>IF(AJ41="","",TEXT(ROUND(AJ41,(IF(H$5="",100,H$5)-1)-INT(LOG(ABS(AJ41)+(AJ41=0)))),"#,##0"&amp;IF(INT(LOG(ABS(ROUND(AJ41,(IF(H$5="",100,H$5)-1)-INT(LOG(ABS(AJ41)+(AJ41=0)))))+(ROUND(AJ41,(IF(H$5="",100,H$5)-1)-INT(LOG(ABS(AJ41)+(AJ41=0))))=0)))+1&gt;=IF(H$5="",100,H$5),"",IF(H$6&gt;0,".","")&amp;REPT("0",IF(IF(H$5="",100,H$5)-INT(LOG(ABS(ROUND(AJ41,(IF(H$5="",100,H$5)-1)-INT(LOG(ABS(AJ41)+(AJ41=0)))))+(ROUND(AJ41,(IF(H$5="",100,H$5)-1)-INT(LOG(ABS(AJ41)+(AJ41=0))))=0)))-1&gt;H$6,H$6,IF(H$5="",100,H$5)-INT(LOG(ABS(ROUND(AJ41,(IF(H$5="",100,H$5)-1)-INT(LOG(ABS(AJ41)+(AJ41=0)))))+(ROUND(AJ41,(IF(H$5="",100,H$5)-1)-INT(LOG(ABS(AJ41)+(AJ41=0))))=0)))-1)))))</f>
        <v/>
      </c>
      <c r="I41" s="163" t="str">
        <f t="shared" si="6"/>
        <v/>
      </c>
      <c r="J41" s="163" t="str">
        <f t="shared" si="6"/>
        <v/>
      </c>
      <c r="K41" s="163" t="str">
        <f>IF(AM41="","",TEXT(ROUND(AM41,(IF(K$5="",100,K$5)-1)-INT(LOG(ABS(AM41)+(AM41=0)))),"#,##0"&amp;IF(INT(LOG(ABS(ROUND(AM41,(IF(K$5="",100,K$5)-1)-INT(LOG(ABS(AM41)+(AM41=0)))))+(ROUND(AM41,(IF(K$5="",100,K$5)-1)-INT(LOG(ABS(AM41)+(AM41=0))))=0)))+1&gt;=IF(K$5="",100,K$5),"",IF(K$6&gt;0,".","")&amp;REPT("0",IF(IF(K$5="",100,K$5)-INT(LOG(ABS(ROUND(AM41,(IF(K$5="",100,K$5)-1)-INT(LOG(ABS(AM41)+(AM41=0)))))+(ROUND(AM41,(IF(K$5="",100,K$5)-1)-INT(LOG(ABS(AM41)+(AM41=0))))=0)))-1&gt;K$6,K$6,IF(K$5="",100,K$5)-INT(LOG(ABS(ROUND(AM41,(IF(K$5="",100,K$5)-1)-INT(LOG(ABS(AM41)+(AM41=0)))))+(ROUND(AM41,(IF(K$5="",100,K$5)-1)-INT(LOG(ABS(AM41)+(AM41=0))))=0)))-1)))))</f>
        <v/>
      </c>
      <c r="L41" s="163" t="str">
        <f t="shared" si="7"/>
        <v/>
      </c>
      <c r="M41" s="163" t="str">
        <f t="shared" si="7"/>
        <v/>
      </c>
      <c r="N41" s="163" t="str">
        <f>IF(AP41="","",TEXT(ROUND(AP41,(IF(N$5="",100,N$5)-1)-INT(LOG(ABS(AP41)+(AP41=0)))),"#,##0"&amp;IF(INT(LOG(ABS(ROUND(AP41,(IF(N$5="",100,N$5)-1)-INT(LOG(ABS(AP41)+(AP41=0)))))+(ROUND(AP41,(IF(N$5="",100,N$5)-1)-INT(LOG(ABS(AP41)+(AP41=0))))=0)))+1&gt;=IF(N$5="",100,N$5),"",IF(N$6&gt;0,".","")&amp;REPT("0",IF(IF(N$5="",100,N$5)-INT(LOG(ABS(ROUND(AP41,(IF(N$5="",100,N$5)-1)-INT(LOG(ABS(AP41)+(AP41=0)))))+(ROUND(AP41,(IF(N$5="",100,N$5)-1)-INT(LOG(ABS(AP41)+(AP41=0))))=0)))-1&gt;N$6,N$6,IF(N$5="",100,N$5)-INT(LOG(ABS(ROUND(AP41,(IF(N$5="",100,N$5)-1)-INT(LOG(ABS(AP41)+(AP41=0)))))+(ROUND(AP41,(IF(N$5="",100,N$5)-1)-INT(LOG(ABS(AP41)+(AP41=0))))=0)))-1)))))</f>
        <v/>
      </c>
      <c r="O41" s="163" t="str">
        <f t="shared" si="8"/>
        <v/>
      </c>
      <c r="P41" s="163" t="str">
        <f t="shared" si="8"/>
        <v/>
      </c>
      <c r="Q41" s="163" t="str">
        <f>IF(AS41="","",TEXT(ROUND(AS41,(IF(Q$5="",100,Q$5)-1)-INT(LOG(ABS(AS41)+(AS41=0)))),"#,##0"&amp;IF(INT(LOG(ABS(ROUND(AS41,(IF(Q$5="",100,Q$5)-1)-INT(LOG(ABS(AS41)+(AS41=0)))))+(ROUND(AS41,(IF(Q$5="",100,Q$5)-1)-INT(LOG(ABS(AS41)+(AS41=0))))=0)))+1&gt;=IF(Q$5="",100,Q$5),"",IF(Q$6&gt;0,".","")&amp;REPT("0",IF(IF(Q$5="",100,Q$5)-INT(LOG(ABS(ROUND(AS41,(IF(Q$5="",100,Q$5)-1)-INT(LOG(ABS(AS41)+(AS41=0)))))+(ROUND(AS41,(IF(Q$5="",100,Q$5)-1)-INT(LOG(ABS(AS41)+(AS41=0))))=0)))-1&gt;Q$6,Q$6,IF(Q$5="",100,Q$5)-INT(LOG(ABS(ROUND(AS41,(IF(Q$5="",100,Q$5)-1)-INT(LOG(ABS(AS41)+(AS41=0)))))+(ROUND(AS41,(IF(Q$5="",100,Q$5)-1)-INT(LOG(ABS(AS41)+(AS41=0))))=0)))-1)))))</f>
        <v/>
      </c>
      <c r="R41" s="163" t="str">
        <f t="shared" si="9"/>
        <v/>
      </c>
      <c r="S41" s="163" t="str">
        <f t="shared" si="9"/>
        <v/>
      </c>
      <c r="T41" s="163" t="str">
        <f>IF(AV41="","",TEXT(ROUND(AV41,(IF(T$5="",100,T$5)-1)-INT(LOG(ABS(AV41)+(AV41=0)))),"#,##0"&amp;IF(INT(LOG(ABS(ROUND(AV41,(IF(T$5="",100,T$5)-1)-INT(LOG(ABS(AV41)+(AV41=0)))))+(ROUND(AV41,(IF(T$5="",100,T$5)-1)-INT(LOG(ABS(AV41)+(AV41=0))))=0)))+1&gt;=IF(T$5="",100,T$5),"",IF(T$6&gt;0,".","")&amp;REPT("0",IF(IF(T$5="",100,T$5)-INT(LOG(ABS(ROUND(AV41,(IF(T$5="",100,T$5)-1)-INT(LOG(ABS(AV41)+(AV41=0)))))+(ROUND(AV41,(IF(T$5="",100,T$5)-1)-INT(LOG(ABS(AV41)+(AV41=0))))=0)))-1&gt;T$6,T$6,IF(T$5="",100,T$5)-INT(LOG(ABS(ROUND(AV41,(IF(T$5="",100,T$5)-1)-INT(LOG(ABS(AV41)+(AV41=0)))))+(ROUND(AV41,(IF(T$5="",100,T$5)-1)-INT(LOG(ABS(AV41)+(AV41=0))))=0)))-1)))))</f>
        <v/>
      </c>
      <c r="U41" s="163" t="str">
        <f t="shared" si="10"/>
        <v/>
      </c>
      <c r="V41" s="163" t="str">
        <f t="shared" si="10"/>
        <v/>
      </c>
      <c r="W41" s="163" t="str">
        <f>IF(AY41="","",TEXT(ROUND(AY41,(IF(W$5="",100,W$5)-1)-INT(LOG(ABS(AY41)+(AY41=0)))),"#,##0"&amp;IF(INT(LOG(ABS(ROUND(AY41,(IF(W$5="",100,W$5)-1)-INT(LOG(ABS(AY41)+(AY41=0)))))+(ROUND(AY41,(IF(W$5="",100,W$5)-1)-INT(LOG(ABS(AY41)+(AY41=0))))=0)))+1&gt;=IF(W$5="",100,W$5),"",IF(W$6&gt;0,".","")&amp;REPT("0",IF(IF(W$5="",100,W$5)-INT(LOG(ABS(ROUND(AY41,(IF(W$5="",100,W$5)-1)-INT(LOG(ABS(AY41)+(AY41=0)))))+(ROUND(AY41,(IF(W$5="",100,W$5)-1)-INT(LOG(ABS(AY41)+(AY41=0))))=0)))-1&gt;W$6,W$6,IF(W$5="",100,W$5)-INT(LOG(ABS(ROUND(AY41,(IF(W$5="",100,W$5)-1)-INT(LOG(ABS(AY41)+(AY41=0)))))+(ROUND(AY41,(IF(W$5="",100,W$5)-1)-INT(LOG(ABS(AY41)+(AY41=0))))=0)))-1)))))</f>
        <v/>
      </c>
      <c r="X41" s="163" t="str">
        <f t="shared" si="11"/>
        <v/>
      </c>
      <c r="Y41" s="163" t="str">
        <f t="shared" si="11"/>
        <v/>
      </c>
      <c r="Z41" s="163" t="str">
        <f>IF(BB41="","",TEXT(ROUND(BB41,(IF(Z$5="",100,Z$5)-1)-INT(LOG(ABS(BB41)+(BB41=0)))),"#,##0"&amp;IF(INT(LOG(ABS(ROUND(BB41,(IF(Z$5="",100,Z$5)-1)-INT(LOG(ABS(BB41)+(BB41=0)))))+(ROUND(BB41,(IF(Z$5="",100,Z$5)-1)-INT(LOG(ABS(BB41)+(BB41=0))))=0)))+1&gt;=IF(Z$5="",100,Z$5),"",IF(Z$6&gt;0,".","")&amp;REPT("0",IF(IF(Z$5="",100,Z$5)-INT(LOG(ABS(ROUND(BB41,(IF(Z$5="",100,Z$5)-1)-INT(LOG(ABS(BB41)+(BB41=0)))))+(ROUND(BB41,(IF(Z$5="",100,Z$5)-1)-INT(LOG(ABS(BB41)+(BB41=0))))=0)))-1&gt;Z$6,Z$6,IF(Z$5="",100,Z$5)-INT(LOG(ABS(ROUND(BB41,(IF(Z$5="",100,Z$5)-1)-INT(LOG(ABS(BB41)+(BB41=0)))))+(ROUND(BB41,(IF(Z$5="",100,Z$5)-1)-INT(LOG(ABS(BB41)+(BB41=0))))=0)))-1)))))</f>
        <v/>
      </c>
      <c r="AA41" s="163" t="str">
        <f t="shared" si="12"/>
        <v/>
      </c>
      <c r="AB41" s="163" t="str">
        <f t="shared" si="12"/>
        <v/>
      </c>
      <c r="AC41" s="163" t="str">
        <f t="shared" si="12"/>
        <v/>
      </c>
      <c r="AE41" s="176" t="str">
        <f t="shared" ref="AE41:BE41" si="15">IF(COUNT(AE7:AE37)=0,"",MIN(AE7:AE37))</f>
        <v/>
      </c>
      <c r="AF41" s="176" t="str">
        <f t="shared" si="15"/>
        <v/>
      </c>
      <c r="AG41" s="176" t="str">
        <f t="shared" si="15"/>
        <v/>
      </c>
      <c r="AH41" s="176" t="str">
        <f t="shared" si="15"/>
        <v/>
      </c>
      <c r="AI41" s="176" t="str">
        <f t="shared" si="15"/>
        <v/>
      </c>
      <c r="AJ41" s="176" t="str">
        <f t="shared" si="15"/>
        <v/>
      </c>
      <c r="AK41" s="176" t="str">
        <f t="shared" si="15"/>
        <v/>
      </c>
      <c r="AL41" s="176" t="str">
        <f t="shared" si="15"/>
        <v/>
      </c>
      <c r="AM41" s="176" t="str">
        <f t="shared" si="15"/>
        <v/>
      </c>
      <c r="AN41" s="176" t="str">
        <f t="shared" si="15"/>
        <v/>
      </c>
      <c r="AO41" s="176" t="str">
        <f t="shared" si="15"/>
        <v/>
      </c>
      <c r="AP41" s="176" t="str">
        <f t="shared" si="15"/>
        <v/>
      </c>
      <c r="AQ41" s="176" t="str">
        <f t="shared" si="15"/>
        <v/>
      </c>
      <c r="AR41" s="176" t="str">
        <f t="shared" si="15"/>
        <v/>
      </c>
      <c r="AS41" s="176" t="str">
        <f t="shared" si="15"/>
        <v/>
      </c>
      <c r="AT41" s="176" t="str">
        <f t="shared" si="15"/>
        <v/>
      </c>
      <c r="AU41" s="176" t="str">
        <f t="shared" si="15"/>
        <v/>
      </c>
      <c r="AV41" s="176" t="str">
        <f t="shared" si="15"/>
        <v/>
      </c>
      <c r="AW41" s="176" t="str">
        <f t="shared" si="15"/>
        <v/>
      </c>
      <c r="AX41" s="176" t="str">
        <f t="shared" si="15"/>
        <v/>
      </c>
      <c r="AY41" s="176" t="str">
        <f t="shared" si="15"/>
        <v/>
      </c>
      <c r="AZ41" s="176" t="str">
        <f t="shared" si="15"/>
        <v/>
      </c>
      <c r="BA41" s="176" t="str">
        <f t="shared" si="15"/>
        <v/>
      </c>
      <c r="BB41" s="176" t="str">
        <f t="shared" si="15"/>
        <v/>
      </c>
      <c r="BC41" s="176" t="str">
        <f t="shared" si="15"/>
        <v/>
      </c>
      <c r="BD41" s="176" t="str">
        <f t="shared" si="15"/>
        <v/>
      </c>
      <c r="BE41" s="176" t="str">
        <f t="shared" si="15"/>
        <v/>
      </c>
    </row>
    <row r="42" spans="1:57" ht="11.25" customHeight="1">
      <c r="A42" s="152" t="s">
        <v>42</v>
      </c>
      <c r="B42" s="157"/>
      <c r="C42" s="163" t="str">
        <f t="shared" si="5"/>
        <v/>
      </c>
      <c r="D42" s="163" t="str">
        <f t="shared" si="5"/>
        <v/>
      </c>
      <c r="E42" s="163" t="str">
        <f t="shared" si="5"/>
        <v/>
      </c>
      <c r="F42" s="163" t="str">
        <f t="shared" si="5"/>
        <v/>
      </c>
      <c r="G42" s="163" t="str">
        <f t="shared" si="5"/>
        <v/>
      </c>
      <c r="H42" s="149" t="s">
        <v>58</v>
      </c>
      <c r="I42" s="163" t="str">
        <f t="shared" si="6"/>
        <v/>
      </c>
      <c r="J42" s="163" t="str">
        <f t="shared" si="6"/>
        <v/>
      </c>
      <c r="K42" s="149" t="s">
        <v>58</v>
      </c>
      <c r="L42" s="163" t="str">
        <f t="shared" si="7"/>
        <v/>
      </c>
      <c r="M42" s="163" t="str">
        <f t="shared" si="7"/>
        <v/>
      </c>
      <c r="N42" s="149" t="s">
        <v>58</v>
      </c>
      <c r="O42" s="163" t="str">
        <f t="shared" si="8"/>
        <v/>
      </c>
      <c r="P42" s="163" t="str">
        <f t="shared" si="8"/>
        <v/>
      </c>
      <c r="Q42" s="149" t="s">
        <v>58</v>
      </c>
      <c r="R42" s="163" t="str">
        <f t="shared" si="9"/>
        <v/>
      </c>
      <c r="S42" s="163" t="str">
        <f t="shared" si="9"/>
        <v/>
      </c>
      <c r="T42" s="149" t="s">
        <v>58</v>
      </c>
      <c r="U42" s="163" t="str">
        <f t="shared" si="10"/>
        <v/>
      </c>
      <c r="V42" s="163" t="str">
        <f t="shared" si="10"/>
        <v/>
      </c>
      <c r="W42" s="149" t="s">
        <v>58</v>
      </c>
      <c r="X42" s="163" t="str">
        <f t="shared" si="11"/>
        <v/>
      </c>
      <c r="Y42" s="163" t="str">
        <f t="shared" si="11"/>
        <v/>
      </c>
      <c r="Z42" s="149" t="s">
        <v>58</v>
      </c>
      <c r="AA42" s="163" t="str">
        <f t="shared" si="12"/>
        <v/>
      </c>
      <c r="AB42" s="163" t="str">
        <f t="shared" si="12"/>
        <v/>
      </c>
      <c r="AC42" s="163" t="str">
        <f t="shared" si="12"/>
        <v/>
      </c>
      <c r="AE42" s="163"/>
      <c r="AF42" s="163"/>
      <c r="AG42" s="163"/>
      <c r="AH42" s="163"/>
      <c r="AI42" s="163"/>
      <c r="AJ42" s="149" t="s">
        <v>58</v>
      </c>
      <c r="AK42" s="163"/>
      <c r="AL42" s="163"/>
      <c r="AM42" s="149" t="s">
        <v>58</v>
      </c>
      <c r="AN42" s="163"/>
      <c r="AO42" s="163"/>
      <c r="AP42" s="149" t="s">
        <v>58</v>
      </c>
      <c r="AQ42" s="163"/>
      <c r="AR42" s="163"/>
      <c r="AS42" s="149" t="s">
        <v>58</v>
      </c>
      <c r="AT42" s="163"/>
      <c r="AU42" s="163"/>
      <c r="AV42" s="149" t="s">
        <v>58</v>
      </c>
      <c r="AW42" s="163"/>
      <c r="AX42" s="163"/>
      <c r="AY42" s="149" t="s">
        <v>58</v>
      </c>
      <c r="AZ42" s="163"/>
      <c r="BA42" s="163"/>
      <c r="BB42" s="149" t="s">
        <v>58</v>
      </c>
      <c r="BC42" s="163"/>
      <c r="BD42" s="163"/>
      <c r="BE42" s="176" t="str">
        <f>IF(COUNT(AE42:AH42,BD42)=0,"",SUM(AE42:AH42)/1000+BD42)</f>
        <v/>
      </c>
    </row>
  </sheetData>
  <mergeCells count="31">
    <mergeCell ref="C2:D2"/>
    <mergeCell ref="E2:F2"/>
    <mergeCell ref="G2:I2"/>
    <mergeCell ref="J2:L2"/>
    <mergeCell ref="M2:O2"/>
    <mergeCell ref="P2:R2"/>
    <mergeCell ref="S2:U2"/>
    <mergeCell ref="V2:X2"/>
    <mergeCell ref="Y2:AA2"/>
    <mergeCell ref="AE2:AF2"/>
    <mergeCell ref="AG2:AH2"/>
    <mergeCell ref="AI2:AK2"/>
    <mergeCell ref="AL2:AN2"/>
    <mergeCell ref="AO2:AQ2"/>
    <mergeCell ref="AR2:AT2"/>
    <mergeCell ref="AU2:AW2"/>
    <mergeCell ref="AX2:AZ2"/>
    <mergeCell ref="BA2:BC2"/>
    <mergeCell ref="A5:B5"/>
    <mergeCell ref="A6:B6"/>
    <mergeCell ref="A38:B38"/>
    <mergeCell ref="A39:B39"/>
    <mergeCell ref="A40:B40"/>
    <mergeCell ref="A41:B41"/>
    <mergeCell ref="A42:B42"/>
    <mergeCell ref="A2:A3"/>
    <mergeCell ref="B2:B3"/>
    <mergeCell ref="AB2:AB3"/>
    <mergeCell ref="AC2:AC3"/>
    <mergeCell ref="BD2:BD3"/>
    <mergeCell ref="BE2:BE3"/>
  </mergeCells>
  <phoneticPr fontId="3"/>
  <conditionalFormatting sqref="AJ38">
    <cfRule type="expression" dxfId="7" priority="8">
      <formula>INDIRECT(ADDRESS(ROW(),COLUMN()))=TRUNC(INDIRECT(ADDRESS(ROW(),COLUMN())))</formula>
    </cfRule>
  </conditionalFormatting>
  <conditionalFormatting sqref="AV42 AV38 AS42 AS38 AP42 AP38 AM42 AM38 AJ42">
    <cfRule type="expression" dxfId="6" priority="7">
      <formula>INDIRECT(ADDRESS(ROW(),COLUMN()))=TRUNC(INDIRECT(ADDRESS(ROW(),COLUMN())))</formula>
    </cfRule>
  </conditionalFormatting>
  <conditionalFormatting sqref="H42 H38">
    <cfRule type="expression" dxfId="5" priority="6">
      <formula>INDIRECT(ADDRESS(ROW(),COLUMN()))=TRUNC(INDIRECT(ADDRESS(ROW(),COLUMN())))</formula>
    </cfRule>
  </conditionalFormatting>
  <conditionalFormatting sqref="T42 T38 Q42 Q38 N42 N38 K42 K38">
    <cfRule type="expression" dxfId="4" priority="5">
      <formula>INDIRECT(ADDRESS(ROW(),COLUMN()))=TRUNC(INDIRECT(ADDRESS(ROW(),COLUMN())))</formula>
    </cfRule>
  </conditionalFormatting>
  <conditionalFormatting sqref="AY42 AY38">
    <cfRule type="expression" dxfId="3" priority="4">
      <formula>INDIRECT(ADDRESS(ROW(),COLUMN()))=TRUNC(INDIRECT(ADDRESS(ROW(),COLUMN())))</formula>
    </cfRule>
  </conditionalFormatting>
  <conditionalFormatting sqref="BB42 BB38">
    <cfRule type="expression" dxfId="2" priority="3">
      <formula>INDIRECT(ADDRESS(ROW(),COLUMN()))=TRUNC(INDIRECT(ADDRESS(ROW(),COLUMN())))</formula>
    </cfRule>
  </conditionalFormatting>
  <conditionalFormatting sqref="W42 W38">
    <cfRule type="expression" dxfId="1" priority="2">
      <formula>INDIRECT(ADDRESS(ROW(),COLUMN()))=TRUNC(INDIRECT(ADDRESS(ROW(),COLUMN())))</formula>
    </cfRule>
  </conditionalFormatting>
  <conditionalFormatting sqref="Z42 Z38">
    <cfRule type="expression" dxfId="0" priority="1">
      <formula>INDIRECT(ADDRESS(ROW(),COLUMN()))=TRUNC(INDIRECT(ADDRESS(ROW(),COLUMN())))</formula>
    </cfRule>
  </conditionalFormatting>
  <printOptions horizontalCentered="1"/>
  <pageMargins left="0.39370078740157477" right="0.39370078740157477" top="0.78740157480314954" bottom="0.59055118110236215" header="0.51181102362204722" footer="0.74803149606299213"/>
  <pageSetup paperSize="9" fitToWidth="1" fitToHeight="1" orientation="landscape" usePrinterDefaults="1" horizontalDpi="6553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C42"/>
  <sheetViews>
    <sheetView view="pageBreakPreview" zoomScaleSheetLayoutView="100" workbookViewId="0">
      <selection activeCell="AA1" sqref="AA1"/>
    </sheetView>
  </sheetViews>
  <sheetFormatPr defaultRowHeight="9.6"/>
  <cols>
    <col min="1" max="2" width="3.375" style="138" customWidth="1"/>
    <col min="3" max="3" width="6.375" style="138" customWidth="1"/>
    <col min="4" max="5" width="4.125" style="138" customWidth="1"/>
    <col min="6" max="8" width="6.375" style="138" customWidth="1"/>
    <col min="9" max="26" width="5.625" style="138" customWidth="1"/>
    <col min="27" max="51" width="4.625" style="138" customWidth="1"/>
    <col min="52" max="16384" width="9" style="138" customWidth="1"/>
  </cols>
  <sheetData>
    <row r="1" spans="1:55" s="139" customFormat="1" ht="23.25" customHeight="1">
      <c r="A1" s="143" t="str">
        <f>"施設管理月報1　"&amp;AC1&amp;"年"&amp;AE1&amp;"月分"</f>
        <v>施設管理月報1　2019年2月分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  <c r="U1" s="167"/>
      <c r="V1" s="167"/>
      <c r="W1" s="167"/>
      <c r="X1" s="167"/>
      <c r="Y1" s="167"/>
      <c r="Z1" s="172"/>
      <c r="AA1" s="172"/>
      <c r="AB1" s="96" t="s">
        <v>132</v>
      </c>
      <c r="AC1" s="100">
        <v>2019</v>
      </c>
      <c r="AD1" s="102" t="s">
        <v>247</v>
      </c>
      <c r="AE1" s="107">
        <v>2</v>
      </c>
    </row>
    <row r="2" spans="1:55" s="139" customFormat="1" ht="12" customHeight="1">
      <c r="A2" s="181" t="s">
        <v>28</v>
      </c>
      <c r="B2" s="181" t="s">
        <v>31</v>
      </c>
      <c r="C2" s="152" t="s">
        <v>210</v>
      </c>
      <c r="D2" s="171"/>
      <c r="E2" s="171"/>
      <c r="F2" s="171"/>
      <c r="G2" s="171"/>
      <c r="H2" s="171"/>
      <c r="I2" s="157"/>
      <c r="J2" s="144" t="s">
        <v>232</v>
      </c>
      <c r="K2" s="152" t="s">
        <v>233</v>
      </c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57"/>
      <c r="AB2" s="152" t="s">
        <v>210</v>
      </c>
      <c r="AC2" s="171"/>
      <c r="AD2" s="171"/>
      <c r="AE2" s="171"/>
      <c r="AF2" s="171"/>
      <c r="AG2" s="171"/>
      <c r="AH2" s="157"/>
      <c r="AI2" s="144" t="s">
        <v>232</v>
      </c>
      <c r="AJ2" s="152" t="s">
        <v>233</v>
      </c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57"/>
    </row>
    <row r="3" spans="1:55" s="140" customFormat="1" ht="48" customHeight="1">
      <c r="A3" s="182"/>
      <c r="B3" s="182"/>
      <c r="C3" s="144" t="s">
        <v>224</v>
      </c>
      <c r="D3" s="144" t="s">
        <v>225</v>
      </c>
      <c r="E3" s="144" t="s">
        <v>230</v>
      </c>
      <c r="F3" s="144" t="s">
        <v>228</v>
      </c>
      <c r="G3" s="144" t="s">
        <v>87</v>
      </c>
      <c r="H3" s="144" t="s">
        <v>223</v>
      </c>
      <c r="I3" s="144" t="s">
        <v>37</v>
      </c>
      <c r="J3" s="145"/>
      <c r="K3" s="144" t="str">
        <f t="shared" ref="K3:Z3" si="0">IF(AJ3="","",AJ3)</f>
        <v/>
      </c>
      <c r="L3" s="144" t="str">
        <f t="shared" si="0"/>
        <v/>
      </c>
      <c r="M3" s="144" t="str">
        <f t="shared" si="0"/>
        <v/>
      </c>
      <c r="N3" s="144" t="str">
        <f t="shared" si="0"/>
        <v/>
      </c>
      <c r="O3" s="144" t="str">
        <f t="shared" si="0"/>
        <v/>
      </c>
      <c r="P3" s="144" t="str">
        <f t="shared" si="0"/>
        <v/>
      </c>
      <c r="Q3" s="144" t="str">
        <f t="shared" si="0"/>
        <v/>
      </c>
      <c r="R3" s="144" t="str">
        <f t="shared" si="0"/>
        <v/>
      </c>
      <c r="S3" s="144" t="str">
        <f t="shared" si="0"/>
        <v/>
      </c>
      <c r="T3" s="144" t="str">
        <f t="shared" si="0"/>
        <v/>
      </c>
      <c r="U3" s="144" t="str">
        <f t="shared" si="0"/>
        <v/>
      </c>
      <c r="V3" s="144" t="str">
        <f t="shared" si="0"/>
        <v/>
      </c>
      <c r="W3" s="144" t="str">
        <f t="shared" si="0"/>
        <v/>
      </c>
      <c r="X3" s="144" t="str">
        <f t="shared" si="0"/>
        <v/>
      </c>
      <c r="Y3" s="144" t="str">
        <f t="shared" si="0"/>
        <v/>
      </c>
      <c r="Z3" s="144" t="str">
        <f t="shared" si="0"/>
        <v/>
      </c>
      <c r="AA3" s="140"/>
      <c r="AB3" s="144" t="s">
        <v>224</v>
      </c>
      <c r="AC3" s="144" t="s">
        <v>225</v>
      </c>
      <c r="AD3" s="144" t="s">
        <v>230</v>
      </c>
      <c r="AE3" s="144" t="s">
        <v>228</v>
      </c>
      <c r="AF3" s="144" t="s">
        <v>87</v>
      </c>
      <c r="AG3" s="144" t="s">
        <v>223</v>
      </c>
      <c r="AH3" s="144" t="s">
        <v>37</v>
      </c>
      <c r="AI3" s="145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0"/>
      <c r="BA3" s="140"/>
      <c r="BB3" s="140"/>
      <c r="BC3" s="140"/>
    </row>
    <row r="4" spans="1:55" ht="12" customHeight="1">
      <c r="A4" s="146"/>
      <c r="B4" s="146"/>
      <c r="C4" s="160" t="s">
        <v>1</v>
      </c>
      <c r="D4" s="160" t="s">
        <v>226</v>
      </c>
      <c r="E4" s="160" t="s">
        <v>1</v>
      </c>
      <c r="F4" s="160" t="s">
        <v>1</v>
      </c>
      <c r="G4" s="160" t="s">
        <v>1</v>
      </c>
      <c r="H4" s="160" t="s">
        <v>1</v>
      </c>
      <c r="I4" s="160" t="s">
        <v>1</v>
      </c>
      <c r="J4" s="160" t="s">
        <v>1</v>
      </c>
      <c r="K4" s="160" t="s">
        <v>1</v>
      </c>
      <c r="L4" s="160" t="s">
        <v>1</v>
      </c>
      <c r="M4" s="160" t="s">
        <v>1</v>
      </c>
      <c r="N4" s="160" t="s">
        <v>1</v>
      </c>
      <c r="O4" s="160" t="s">
        <v>1</v>
      </c>
      <c r="P4" s="160" t="s">
        <v>1</v>
      </c>
      <c r="Q4" s="160" t="s">
        <v>1</v>
      </c>
      <c r="R4" s="160" t="s">
        <v>1</v>
      </c>
      <c r="S4" s="160" t="s">
        <v>1</v>
      </c>
      <c r="T4" s="160" t="s">
        <v>1</v>
      </c>
      <c r="U4" s="160" t="s">
        <v>1</v>
      </c>
      <c r="V4" s="160" t="s">
        <v>1</v>
      </c>
      <c r="W4" s="160" t="s">
        <v>1</v>
      </c>
      <c r="X4" s="160" t="s">
        <v>1</v>
      </c>
      <c r="Y4" s="160" t="s">
        <v>1</v>
      </c>
      <c r="Z4" s="160" t="s">
        <v>1</v>
      </c>
      <c r="AB4" s="160" t="s">
        <v>1</v>
      </c>
      <c r="AC4" s="160" t="s">
        <v>226</v>
      </c>
      <c r="AD4" s="160" t="s">
        <v>1</v>
      </c>
      <c r="AE4" s="160" t="s">
        <v>1</v>
      </c>
      <c r="AF4" s="160" t="s">
        <v>1</v>
      </c>
      <c r="AG4" s="160" t="s">
        <v>1</v>
      </c>
      <c r="AH4" s="160" t="s">
        <v>1</v>
      </c>
      <c r="AI4" s="160" t="s">
        <v>1</v>
      </c>
      <c r="AJ4" s="160" t="s">
        <v>1</v>
      </c>
      <c r="AK4" s="160" t="s">
        <v>1</v>
      </c>
      <c r="AL4" s="160" t="s">
        <v>1</v>
      </c>
      <c r="AM4" s="160" t="s">
        <v>1</v>
      </c>
      <c r="AN4" s="160" t="s">
        <v>1</v>
      </c>
      <c r="AO4" s="160" t="s">
        <v>1</v>
      </c>
      <c r="AP4" s="160" t="s">
        <v>1</v>
      </c>
      <c r="AQ4" s="160" t="s">
        <v>1</v>
      </c>
      <c r="AR4" s="160" t="s">
        <v>1</v>
      </c>
      <c r="AS4" s="160" t="s">
        <v>1</v>
      </c>
      <c r="AT4" s="160" t="s">
        <v>1</v>
      </c>
      <c r="AU4" s="160" t="s">
        <v>1</v>
      </c>
      <c r="AV4" s="160" t="s">
        <v>1</v>
      </c>
      <c r="AW4" s="160" t="s">
        <v>1</v>
      </c>
      <c r="AX4" s="160" t="s">
        <v>1</v>
      </c>
      <c r="AY4" s="160" t="s">
        <v>1</v>
      </c>
    </row>
    <row r="5" spans="1:55" ht="11.25" customHeight="1">
      <c r="A5" s="147" t="s">
        <v>175</v>
      </c>
      <c r="B5" s="147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03"/>
      <c r="AB5" s="96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208"/>
      <c r="BA5" s="209"/>
      <c r="BB5" s="209"/>
      <c r="BC5" s="209"/>
    </row>
    <row r="6" spans="1:55" ht="11.25" customHeight="1">
      <c r="A6" s="147" t="s">
        <v>245</v>
      </c>
      <c r="B6" s="147"/>
      <c r="C6" s="187">
        <v>0</v>
      </c>
      <c r="D6" s="187">
        <v>0</v>
      </c>
      <c r="E6" s="187">
        <v>0</v>
      </c>
      <c r="F6" s="187">
        <v>0</v>
      </c>
      <c r="G6" s="187">
        <v>0</v>
      </c>
      <c r="H6" s="187">
        <v>0</v>
      </c>
      <c r="I6" s="187">
        <v>0</v>
      </c>
      <c r="J6" s="187">
        <v>0</v>
      </c>
      <c r="K6" s="187">
        <v>0</v>
      </c>
      <c r="L6" s="187">
        <v>0</v>
      </c>
      <c r="M6" s="187">
        <v>0</v>
      </c>
      <c r="N6" s="187">
        <v>0</v>
      </c>
      <c r="O6" s="187">
        <v>0</v>
      </c>
      <c r="P6" s="187">
        <v>0</v>
      </c>
      <c r="Q6" s="187">
        <v>0</v>
      </c>
      <c r="R6" s="187">
        <v>0</v>
      </c>
      <c r="S6" s="187">
        <v>0</v>
      </c>
      <c r="T6" s="187">
        <v>0</v>
      </c>
      <c r="U6" s="187">
        <v>0</v>
      </c>
      <c r="V6" s="187">
        <v>0</v>
      </c>
      <c r="W6" s="187">
        <v>0</v>
      </c>
      <c r="X6" s="187">
        <v>0</v>
      </c>
      <c r="Y6" s="187">
        <v>0</v>
      </c>
      <c r="Z6" s="187">
        <v>0</v>
      </c>
      <c r="AA6" s="225"/>
      <c r="AB6" s="102"/>
      <c r="AC6" s="149"/>
      <c r="AD6" s="149"/>
      <c r="AE6" s="149"/>
      <c r="AF6" s="149"/>
      <c r="AG6" s="149"/>
      <c r="AH6" s="149"/>
      <c r="AI6" s="149"/>
      <c r="AJ6" s="149"/>
      <c r="AK6" s="242"/>
      <c r="AL6" s="242"/>
      <c r="AM6" s="242"/>
      <c r="AN6" s="242"/>
      <c r="AO6" s="242"/>
      <c r="AP6" s="242"/>
      <c r="AQ6" s="242"/>
      <c r="AR6" s="242"/>
      <c r="AS6" s="242"/>
      <c r="AT6" s="242"/>
      <c r="AU6" s="242"/>
      <c r="AV6" s="242"/>
      <c r="AW6" s="242"/>
      <c r="AX6" s="242"/>
      <c r="AY6" s="242"/>
      <c r="AZ6" s="244"/>
      <c r="BA6" s="245"/>
      <c r="BB6" s="245"/>
      <c r="BC6" s="245"/>
    </row>
    <row r="7" spans="1:55" ht="11.25" customHeight="1">
      <c r="A7" s="96">
        <v>1</v>
      </c>
      <c r="B7" s="155">
        <f>DATEVALUE(AC1&amp;"/"&amp;AE1&amp;"/1")</f>
        <v>43497</v>
      </c>
      <c r="C7" s="163" t="str">
        <f t="shared" ref="C7:Z37" si="1"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163" t="str">
        <f t="shared" si="1"/>
        <v/>
      </c>
      <c r="E7" s="163" t="str">
        <f t="shared" si="1"/>
        <v/>
      </c>
      <c r="F7" s="163" t="str">
        <f t="shared" si="1"/>
        <v/>
      </c>
      <c r="G7" s="163" t="str">
        <f t="shared" si="1"/>
        <v/>
      </c>
      <c r="H7" s="163" t="str">
        <f t="shared" si="1"/>
        <v/>
      </c>
      <c r="I7" s="163" t="str">
        <f t="shared" si="1"/>
        <v/>
      </c>
      <c r="J7" s="163" t="str">
        <f t="shared" si="1"/>
        <v/>
      </c>
      <c r="K7" s="163" t="str">
        <f t="shared" si="1"/>
        <v/>
      </c>
      <c r="L7" s="163" t="str">
        <f t="shared" si="1"/>
        <v/>
      </c>
      <c r="M7" s="163" t="str">
        <f t="shared" si="1"/>
        <v/>
      </c>
      <c r="N7" s="163" t="str">
        <f t="shared" si="1"/>
        <v/>
      </c>
      <c r="O7" s="163" t="str">
        <f t="shared" si="1"/>
        <v/>
      </c>
      <c r="P7" s="163" t="str">
        <f t="shared" si="1"/>
        <v/>
      </c>
      <c r="Q7" s="163" t="str">
        <f t="shared" si="1"/>
        <v/>
      </c>
      <c r="R7" s="163" t="str">
        <f t="shared" si="1"/>
        <v/>
      </c>
      <c r="S7" s="163" t="str">
        <f t="shared" si="1"/>
        <v/>
      </c>
      <c r="T7" s="163" t="str">
        <f t="shared" si="1"/>
        <v/>
      </c>
      <c r="U7" s="163" t="str">
        <f t="shared" si="1"/>
        <v/>
      </c>
      <c r="V7" s="163" t="str">
        <f t="shared" si="1"/>
        <v/>
      </c>
      <c r="W7" s="163" t="str">
        <f t="shared" si="1"/>
        <v/>
      </c>
      <c r="X7" s="163" t="str">
        <f t="shared" si="1"/>
        <v/>
      </c>
      <c r="Y7" s="163" t="str">
        <f t="shared" si="1"/>
        <v/>
      </c>
      <c r="Z7" s="163" t="str">
        <f t="shared" si="1"/>
        <v/>
      </c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</row>
    <row r="8" spans="1:55" ht="11.25" customHeight="1">
      <c r="A8" s="96">
        <v>2</v>
      </c>
      <c r="B8" s="155">
        <f t="shared" ref="B8:B37" si="2">B7+1</f>
        <v>43498</v>
      </c>
      <c r="C8" s="163" t="str">
        <f t="shared" si="1"/>
        <v/>
      </c>
      <c r="D8" s="163" t="str">
        <f t="shared" si="1"/>
        <v/>
      </c>
      <c r="E8" s="163" t="str">
        <f t="shared" si="1"/>
        <v/>
      </c>
      <c r="F8" s="163" t="str">
        <f t="shared" si="1"/>
        <v/>
      </c>
      <c r="G8" s="163" t="str">
        <f t="shared" si="1"/>
        <v/>
      </c>
      <c r="H8" s="163" t="str">
        <f t="shared" si="1"/>
        <v/>
      </c>
      <c r="I8" s="163" t="str">
        <f t="shared" si="1"/>
        <v/>
      </c>
      <c r="J8" s="163" t="str">
        <f t="shared" si="1"/>
        <v/>
      </c>
      <c r="K8" s="163" t="str">
        <f t="shared" si="1"/>
        <v/>
      </c>
      <c r="L8" s="163" t="str">
        <f t="shared" si="1"/>
        <v/>
      </c>
      <c r="M8" s="163" t="str">
        <f t="shared" si="1"/>
        <v/>
      </c>
      <c r="N8" s="163" t="str">
        <f t="shared" si="1"/>
        <v/>
      </c>
      <c r="O8" s="163" t="str">
        <f t="shared" si="1"/>
        <v/>
      </c>
      <c r="P8" s="163" t="str">
        <f t="shared" si="1"/>
        <v/>
      </c>
      <c r="Q8" s="163" t="str">
        <f t="shared" si="1"/>
        <v/>
      </c>
      <c r="R8" s="163" t="str">
        <f t="shared" si="1"/>
        <v/>
      </c>
      <c r="S8" s="163" t="str">
        <f t="shared" si="1"/>
        <v/>
      </c>
      <c r="T8" s="163" t="str">
        <f t="shared" si="1"/>
        <v/>
      </c>
      <c r="U8" s="163" t="str">
        <f t="shared" si="1"/>
        <v/>
      </c>
      <c r="V8" s="163" t="str">
        <f t="shared" si="1"/>
        <v/>
      </c>
      <c r="W8" s="163" t="str">
        <f t="shared" si="1"/>
        <v/>
      </c>
      <c r="X8" s="163" t="str">
        <f t="shared" si="1"/>
        <v/>
      </c>
      <c r="Y8" s="163" t="str">
        <f t="shared" si="1"/>
        <v/>
      </c>
      <c r="Z8" s="163" t="str">
        <f t="shared" si="1"/>
        <v/>
      </c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</row>
    <row r="9" spans="1:55" ht="11.25" customHeight="1">
      <c r="A9" s="96">
        <v>3</v>
      </c>
      <c r="B9" s="155">
        <f t="shared" si="2"/>
        <v>43499</v>
      </c>
      <c r="C9" s="163" t="str">
        <f t="shared" si="1"/>
        <v/>
      </c>
      <c r="D9" s="163" t="str">
        <f t="shared" si="1"/>
        <v/>
      </c>
      <c r="E9" s="163" t="str">
        <f t="shared" si="1"/>
        <v/>
      </c>
      <c r="F9" s="163" t="str">
        <f t="shared" si="1"/>
        <v/>
      </c>
      <c r="G9" s="163" t="str">
        <f t="shared" si="1"/>
        <v/>
      </c>
      <c r="H9" s="163" t="str">
        <f t="shared" si="1"/>
        <v/>
      </c>
      <c r="I9" s="163" t="str">
        <f t="shared" si="1"/>
        <v/>
      </c>
      <c r="J9" s="163" t="str">
        <f t="shared" si="1"/>
        <v/>
      </c>
      <c r="K9" s="163" t="str">
        <f t="shared" si="1"/>
        <v/>
      </c>
      <c r="L9" s="163" t="str">
        <f t="shared" si="1"/>
        <v/>
      </c>
      <c r="M9" s="163" t="str">
        <f t="shared" si="1"/>
        <v/>
      </c>
      <c r="N9" s="163" t="str">
        <f t="shared" si="1"/>
        <v/>
      </c>
      <c r="O9" s="163" t="str">
        <f t="shared" si="1"/>
        <v/>
      </c>
      <c r="P9" s="163" t="str">
        <f t="shared" si="1"/>
        <v/>
      </c>
      <c r="Q9" s="163" t="str">
        <f t="shared" si="1"/>
        <v/>
      </c>
      <c r="R9" s="163" t="str">
        <f t="shared" si="1"/>
        <v/>
      </c>
      <c r="S9" s="163" t="str">
        <f t="shared" si="1"/>
        <v/>
      </c>
      <c r="T9" s="163" t="str">
        <f t="shared" si="1"/>
        <v/>
      </c>
      <c r="U9" s="163" t="str">
        <f t="shared" si="1"/>
        <v/>
      </c>
      <c r="V9" s="163" t="str">
        <f t="shared" si="1"/>
        <v/>
      </c>
      <c r="W9" s="163" t="str">
        <f t="shared" si="1"/>
        <v/>
      </c>
      <c r="X9" s="163" t="str">
        <f t="shared" si="1"/>
        <v/>
      </c>
      <c r="Y9" s="163" t="str">
        <f t="shared" si="1"/>
        <v/>
      </c>
      <c r="Z9" s="163" t="str">
        <f t="shared" si="1"/>
        <v/>
      </c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</row>
    <row r="10" spans="1:55" ht="11.25" customHeight="1">
      <c r="A10" s="96">
        <v>4</v>
      </c>
      <c r="B10" s="155">
        <f t="shared" si="2"/>
        <v>43500</v>
      </c>
      <c r="C10" s="163" t="str">
        <f t="shared" si="1"/>
        <v/>
      </c>
      <c r="D10" s="163" t="str">
        <f t="shared" si="1"/>
        <v/>
      </c>
      <c r="E10" s="163" t="str">
        <f t="shared" si="1"/>
        <v/>
      </c>
      <c r="F10" s="163" t="str">
        <f t="shared" si="1"/>
        <v/>
      </c>
      <c r="G10" s="163" t="str">
        <f t="shared" si="1"/>
        <v/>
      </c>
      <c r="H10" s="163" t="str">
        <f t="shared" si="1"/>
        <v/>
      </c>
      <c r="I10" s="163" t="str">
        <f t="shared" si="1"/>
        <v/>
      </c>
      <c r="J10" s="163" t="str">
        <f t="shared" si="1"/>
        <v/>
      </c>
      <c r="K10" s="163" t="str">
        <f t="shared" si="1"/>
        <v/>
      </c>
      <c r="L10" s="163" t="str">
        <f t="shared" si="1"/>
        <v/>
      </c>
      <c r="M10" s="163" t="str">
        <f t="shared" si="1"/>
        <v/>
      </c>
      <c r="N10" s="163" t="str">
        <f t="shared" si="1"/>
        <v/>
      </c>
      <c r="O10" s="163" t="str">
        <f t="shared" si="1"/>
        <v/>
      </c>
      <c r="P10" s="163" t="str">
        <f t="shared" si="1"/>
        <v/>
      </c>
      <c r="Q10" s="163" t="str">
        <f t="shared" si="1"/>
        <v/>
      </c>
      <c r="R10" s="163" t="str">
        <f t="shared" si="1"/>
        <v/>
      </c>
      <c r="S10" s="163" t="str">
        <f t="shared" si="1"/>
        <v/>
      </c>
      <c r="T10" s="163" t="str">
        <f t="shared" si="1"/>
        <v/>
      </c>
      <c r="U10" s="163" t="str">
        <f t="shared" si="1"/>
        <v/>
      </c>
      <c r="V10" s="163" t="str">
        <f t="shared" si="1"/>
        <v/>
      </c>
      <c r="W10" s="163" t="str">
        <f t="shared" si="1"/>
        <v/>
      </c>
      <c r="X10" s="163" t="str">
        <f t="shared" si="1"/>
        <v/>
      </c>
      <c r="Y10" s="163" t="str">
        <f t="shared" si="1"/>
        <v/>
      </c>
      <c r="Z10" s="163" t="str">
        <f t="shared" si="1"/>
        <v/>
      </c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</row>
    <row r="11" spans="1:55" ht="11.25" customHeight="1">
      <c r="A11" s="96">
        <v>5</v>
      </c>
      <c r="B11" s="155">
        <f t="shared" si="2"/>
        <v>43501</v>
      </c>
      <c r="C11" s="163" t="str">
        <f t="shared" si="1"/>
        <v/>
      </c>
      <c r="D11" s="163" t="str">
        <f t="shared" si="1"/>
        <v/>
      </c>
      <c r="E11" s="163" t="str">
        <f t="shared" si="1"/>
        <v/>
      </c>
      <c r="F11" s="163" t="str">
        <f t="shared" si="1"/>
        <v/>
      </c>
      <c r="G11" s="163" t="str">
        <f t="shared" si="1"/>
        <v/>
      </c>
      <c r="H11" s="163" t="str">
        <f t="shared" si="1"/>
        <v/>
      </c>
      <c r="I11" s="163" t="str">
        <f t="shared" si="1"/>
        <v/>
      </c>
      <c r="J11" s="163" t="str">
        <f t="shared" si="1"/>
        <v/>
      </c>
      <c r="K11" s="163" t="str">
        <f t="shared" si="1"/>
        <v/>
      </c>
      <c r="L11" s="163" t="str">
        <f t="shared" si="1"/>
        <v/>
      </c>
      <c r="M11" s="163" t="str">
        <f t="shared" si="1"/>
        <v/>
      </c>
      <c r="N11" s="163" t="str">
        <f t="shared" si="1"/>
        <v/>
      </c>
      <c r="O11" s="163" t="str">
        <f t="shared" si="1"/>
        <v/>
      </c>
      <c r="P11" s="163" t="str">
        <f t="shared" si="1"/>
        <v/>
      </c>
      <c r="Q11" s="163" t="str">
        <f t="shared" si="1"/>
        <v/>
      </c>
      <c r="R11" s="163" t="str">
        <f t="shared" si="1"/>
        <v/>
      </c>
      <c r="S11" s="163" t="str">
        <f t="shared" si="1"/>
        <v/>
      </c>
      <c r="T11" s="163" t="str">
        <f t="shared" si="1"/>
        <v/>
      </c>
      <c r="U11" s="163" t="str">
        <f t="shared" si="1"/>
        <v/>
      </c>
      <c r="V11" s="163" t="str">
        <f t="shared" si="1"/>
        <v/>
      </c>
      <c r="W11" s="163" t="str">
        <f t="shared" si="1"/>
        <v/>
      </c>
      <c r="X11" s="163" t="str">
        <f t="shared" si="1"/>
        <v/>
      </c>
      <c r="Y11" s="163" t="str">
        <f t="shared" si="1"/>
        <v/>
      </c>
      <c r="Z11" s="163" t="str">
        <f t="shared" si="1"/>
        <v/>
      </c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</row>
    <row r="12" spans="1:55" ht="11.25" customHeight="1">
      <c r="A12" s="96">
        <v>6</v>
      </c>
      <c r="B12" s="155">
        <f t="shared" si="2"/>
        <v>43502</v>
      </c>
      <c r="C12" s="163" t="str">
        <f t="shared" si="1"/>
        <v/>
      </c>
      <c r="D12" s="163" t="str">
        <f t="shared" si="1"/>
        <v/>
      </c>
      <c r="E12" s="163" t="str">
        <f t="shared" si="1"/>
        <v/>
      </c>
      <c r="F12" s="163" t="str">
        <f t="shared" si="1"/>
        <v/>
      </c>
      <c r="G12" s="163" t="str">
        <f t="shared" si="1"/>
        <v/>
      </c>
      <c r="H12" s="163" t="str">
        <f t="shared" si="1"/>
        <v/>
      </c>
      <c r="I12" s="163" t="str">
        <f t="shared" si="1"/>
        <v/>
      </c>
      <c r="J12" s="163" t="str">
        <f t="shared" si="1"/>
        <v/>
      </c>
      <c r="K12" s="163" t="str">
        <f t="shared" si="1"/>
        <v/>
      </c>
      <c r="L12" s="163" t="str">
        <f t="shared" si="1"/>
        <v/>
      </c>
      <c r="M12" s="163" t="str">
        <f t="shared" si="1"/>
        <v/>
      </c>
      <c r="N12" s="163" t="str">
        <f t="shared" si="1"/>
        <v/>
      </c>
      <c r="O12" s="163" t="str">
        <f t="shared" si="1"/>
        <v/>
      </c>
      <c r="P12" s="163" t="str">
        <f t="shared" si="1"/>
        <v/>
      </c>
      <c r="Q12" s="163" t="str">
        <f t="shared" si="1"/>
        <v/>
      </c>
      <c r="R12" s="163" t="str">
        <f t="shared" si="1"/>
        <v/>
      </c>
      <c r="S12" s="163" t="str">
        <f t="shared" si="1"/>
        <v/>
      </c>
      <c r="T12" s="163" t="str">
        <f t="shared" si="1"/>
        <v/>
      </c>
      <c r="U12" s="163" t="str">
        <f t="shared" si="1"/>
        <v/>
      </c>
      <c r="V12" s="163" t="str">
        <f t="shared" si="1"/>
        <v/>
      </c>
      <c r="W12" s="163" t="str">
        <f t="shared" si="1"/>
        <v/>
      </c>
      <c r="X12" s="163" t="str">
        <f t="shared" si="1"/>
        <v/>
      </c>
      <c r="Y12" s="163" t="str">
        <f t="shared" si="1"/>
        <v/>
      </c>
      <c r="Z12" s="163" t="str">
        <f t="shared" si="1"/>
        <v/>
      </c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</row>
    <row r="13" spans="1:55" ht="11.25" customHeight="1">
      <c r="A13" s="96">
        <v>7</v>
      </c>
      <c r="B13" s="155">
        <f t="shared" si="2"/>
        <v>43503</v>
      </c>
      <c r="C13" s="163" t="str">
        <f t="shared" si="1"/>
        <v/>
      </c>
      <c r="D13" s="163" t="str">
        <f t="shared" si="1"/>
        <v/>
      </c>
      <c r="E13" s="163" t="str">
        <f t="shared" si="1"/>
        <v/>
      </c>
      <c r="F13" s="163" t="str">
        <f t="shared" si="1"/>
        <v/>
      </c>
      <c r="G13" s="163" t="str">
        <f t="shared" si="1"/>
        <v/>
      </c>
      <c r="H13" s="163" t="str">
        <f t="shared" si="1"/>
        <v/>
      </c>
      <c r="I13" s="163" t="str">
        <f t="shared" si="1"/>
        <v/>
      </c>
      <c r="J13" s="163" t="str">
        <f t="shared" si="1"/>
        <v/>
      </c>
      <c r="K13" s="163" t="str">
        <f t="shared" si="1"/>
        <v/>
      </c>
      <c r="L13" s="163" t="str">
        <f t="shared" si="1"/>
        <v/>
      </c>
      <c r="M13" s="163" t="str">
        <f t="shared" si="1"/>
        <v/>
      </c>
      <c r="N13" s="163" t="str">
        <f t="shared" si="1"/>
        <v/>
      </c>
      <c r="O13" s="163" t="str">
        <f t="shared" si="1"/>
        <v/>
      </c>
      <c r="P13" s="163" t="str">
        <f t="shared" si="1"/>
        <v/>
      </c>
      <c r="Q13" s="163" t="str">
        <f t="shared" si="1"/>
        <v/>
      </c>
      <c r="R13" s="163" t="str">
        <f t="shared" si="1"/>
        <v/>
      </c>
      <c r="S13" s="163" t="str">
        <f t="shared" si="1"/>
        <v/>
      </c>
      <c r="T13" s="163" t="str">
        <f t="shared" si="1"/>
        <v/>
      </c>
      <c r="U13" s="163" t="str">
        <f t="shared" si="1"/>
        <v/>
      </c>
      <c r="V13" s="163" t="str">
        <f t="shared" si="1"/>
        <v/>
      </c>
      <c r="W13" s="163" t="str">
        <f t="shared" si="1"/>
        <v/>
      </c>
      <c r="X13" s="163" t="str">
        <f t="shared" si="1"/>
        <v/>
      </c>
      <c r="Y13" s="163" t="str">
        <f t="shared" si="1"/>
        <v/>
      </c>
      <c r="Z13" s="163" t="str">
        <f t="shared" si="1"/>
        <v/>
      </c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</row>
    <row r="14" spans="1:55" ht="11.25" customHeight="1">
      <c r="A14" s="96">
        <v>8</v>
      </c>
      <c r="B14" s="155">
        <f t="shared" si="2"/>
        <v>43504</v>
      </c>
      <c r="C14" s="163" t="str">
        <f t="shared" si="1"/>
        <v/>
      </c>
      <c r="D14" s="163" t="str">
        <f t="shared" si="1"/>
        <v/>
      </c>
      <c r="E14" s="163" t="str">
        <f t="shared" si="1"/>
        <v/>
      </c>
      <c r="F14" s="163" t="str">
        <f t="shared" si="1"/>
        <v/>
      </c>
      <c r="G14" s="163" t="str">
        <f t="shared" si="1"/>
        <v/>
      </c>
      <c r="H14" s="163" t="str">
        <f t="shared" si="1"/>
        <v/>
      </c>
      <c r="I14" s="163" t="str">
        <f t="shared" si="1"/>
        <v/>
      </c>
      <c r="J14" s="163" t="str">
        <f t="shared" si="1"/>
        <v/>
      </c>
      <c r="K14" s="163" t="str">
        <f t="shared" si="1"/>
        <v/>
      </c>
      <c r="L14" s="163" t="str">
        <f t="shared" si="1"/>
        <v/>
      </c>
      <c r="M14" s="163" t="str">
        <f t="shared" si="1"/>
        <v/>
      </c>
      <c r="N14" s="163" t="str">
        <f t="shared" si="1"/>
        <v/>
      </c>
      <c r="O14" s="163" t="str">
        <f t="shared" si="1"/>
        <v/>
      </c>
      <c r="P14" s="163" t="str">
        <f t="shared" si="1"/>
        <v/>
      </c>
      <c r="Q14" s="163" t="str">
        <f t="shared" si="1"/>
        <v/>
      </c>
      <c r="R14" s="163" t="str">
        <f t="shared" si="1"/>
        <v/>
      </c>
      <c r="S14" s="163" t="str">
        <f t="shared" si="1"/>
        <v/>
      </c>
      <c r="T14" s="163" t="str">
        <f t="shared" si="1"/>
        <v/>
      </c>
      <c r="U14" s="163" t="str">
        <f t="shared" si="1"/>
        <v/>
      </c>
      <c r="V14" s="163" t="str">
        <f t="shared" si="1"/>
        <v/>
      </c>
      <c r="W14" s="163" t="str">
        <f t="shared" si="1"/>
        <v/>
      </c>
      <c r="X14" s="163" t="str">
        <f t="shared" si="1"/>
        <v/>
      </c>
      <c r="Y14" s="163" t="str">
        <f t="shared" si="1"/>
        <v/>
      </c>
      <c r="Z14" s="163" t="str">
        <f t="shared" si="1"/>
        <v/>
      </c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</row>
    <row r="15" spans="1:55" ht="11.25" customHeight="1">
      <c r="A15" s="96">
        <v>9</v>
      </c>
      <c r="B15" s="155">
        <f t="shared" si="2"/>
        <v>43505</v>
      </c>
      <c r="C15" s="163" t="str">
        <f t="shared" si="1"/>
        <v/>
      </c>
      <c r="D15" s="163" t="str">
        <f t="shared" si="1"/>
        <v/>
      </c>
      <c r="E15" s="163" t="str">
        <f t="shared" si="1"/>
        <v/>
      </c>
      <c r="F15" s="163" t="str">
        <f t="shared" si="1"/>
        <v/>
      </c>
      <c r="G15" s="163" t="str">
        <f t="shared" si="1"/>
        <v/>
      </c>
      <c r="H15" s="163" t="str">
        <f t="shared" si="1"/>
        <v/>
      </c>
      <c r="I15" s="163" t="str">
        <f t="shared" si="1"/>
        <v/>
      </c>
      <c r="J15" s="163" t="str">
        <f t="shared" si="1"/>
        <v/>
      </c>
      <c r="K15" s="163" t="str">
        <f t="shared" si="1"/>
        <v/>
      </c>
      <c r="L15" s="163" t="str">
        <f t="shared" si="1"/>
        <v/>
      </c>
      <c r="M15" s="163" t="str">
        <f t="shared" si="1"/>
        <v/>
      </c>
      <c r="N15" s="163" t="str">
        <f t="shared" si="1"/>
        <v/>
      </c>
      <c r="O15" s="163" t="str">
        <f t="shared" si="1"/>
        <v/>
      </c>
      <c r="P15" s="163" t="str">
        <f t="shared" si="1"/>
        <v/>
      </c>
      <c r="Q15" s="163" t="str">
        <f t="shared" si="1"/>
        <v/>
      </c>
      <c r="R15" s="163" t="str">
        <f t="shared" si="1"/>
        <v/>
      </c>
      <c r="S15" s="163" t="str">
        <f t="shared" si="1"/>
        <v/>
      </c>
      <c r="T15" s="163" t="str">
        <f t="shared" si="1"/>
        <v/>
      </c>
      <c r="U15" s="163" t="str">
        <f t="shared" si="1"/>
        <v/>
      </c>
      <c r="V15" s="163" t="str">
        <f t="shared" si="1"/>
        <v/>
      </c>
      <c r="W15" s="163" t="str">
        <f t="shared" si="1"/>
        <v/>
      </c>
      <c r="X15" s="163" t="str">
        <f t="shared" si="1"/>
        <v/>
      </c>
      <c r="Y15" s="163" t="str">
        <f t="shared" si="1"/>
        <v/>
      </c>
      <c r="Z15" s="163" t="str">
        <f t="shared" si="1"/>
        <v/>
      </c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</row>
    <row r="16" spans="1:55" ht="11.25" customHeight="1">
      <c r="A16" s="96">
        <v>10</v>
      </c>
      <c r="B16" s="155">
        <f t="shared" si="2"/>
        <v>43506</v>
      </c>
      <c r="C16" s="163" t="str">
        <f t="shared" si="1"/>
        <v/>
      </c>
      <c r="D16" s="163" t="str">
        <f t="shared" si="1"/>
        <v/>
      </c>
      <c r="E16" s="163" t="str">
        <f t="shared" si="1"/>
        <v/>
      </c>
      <c r="F16" s="163" t="str">
        <f t="shared" si="1"/>
        <v/>
      </c>
      <c r="G16" s="163" t="str">
        <f t="shared" si="1"/>
        <v/>
      </c>
      <c r="H16" s="163" t="str">
        <f t="shared" si="1"/>
        <v/>
      </c>
      <c r="I16" s="163" t="str">
        <f t="shared" si="1"/>
        <v/>
      </c>
      <c r="J16" s="163" t="str">
        <f t="shared" si="1"/>
        <v/>
      </c>
      <c r="K16" s="163" t="str">
        <f t="shared" si="1"/>
        <v/>
      </c>
      <c r="L16" s="163" t="str">
        <f t="shared" si="1"/>
        <v/>
      </c>
      <c r="M16" s="163" t="str">
        <f t="shared" si="1"/>
        <v/>
      </c>
      <c r="N16" s="163" t="str">
        <f t="shared" si="1"/>
        <v/>
      </c>
      <c r="O16" s="163" t="str">
        <f t="shared" si="1"/>
        <v/>
      </c>
      <c r="P16" s="163" t="str">
        <f t="shared" si="1"/>
        <v/>
      </c>
      <c r="Q16" s="163" t="str">
        <f t="shared" si="1"/>
        <v/>
      </c>
      <c r="R16" s="163" t="str">
        <f t="shared" si="1"/>
        <v/>
      </c>
      <c r="S16" s="163" t="str">
        <f t="shared" si="1"/>
        <v/>
      </c>
      <c r="T16" s="163" t="str">
        <f t="shared" si="1"/>
        <v/>
      </c>
      <c r="U16" s="163" t="str">
        <f t="shared" si="1"/>
        <v/>
      </c>
      <c r="V16" s="163" t="str">
        <f t="shared" si="1"/>
        <v/>
      </c>
      <c r="W16" s="163" t="str">
        <f t="shared" si="1"/>
        <v/>
      </c>
      <c r="X16" s="163" t="str">
        <f t="shared" si="1"/>
        <v/>
      </c>
      <c r="Y16" s="163" t="str">
        <f t="shared" si="1"/>
        <v/>
      </c>
      <c r="Z16" s="163" t="str">
        <f t="shared" si="1"/>
        <v/>
      </c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</row>
    <row r="17" spans="1:51" ht="11.25" customHeight="1">
      <c r="A17" s="96">
        <v>11</v>
      </c>
      <c r="B17" s="155">
        <f t="shared" si="2"/>
        <v>43507</v>
      </c>
      <c r="C17" s="163" t="str">
        <f t="shared" si="1"/>
        <v/>
      </c>
      <c r="D17" s="163" t="str">
        <f t="shared" si="1"/>
        <v/>
      </c>
      <c r="E17" s="163" t="str">
        <f t="shared" si="1"/>
        <v/>
      </c>
      <c r="F17" s="163" t="str">
        <f t="shared" si="1"/>
        <v/>
      </c>
      <c r="G17" s="163" t="str">
        <f t="shared" si="1"/>
        <v/>
      </c>
      <c r="H17" s="163" t="str">
        <f t="shared" si="1"/>
        <v/>
      </c>
      <c r="I17" s="163" t="str">
        <f t="shared" si="1"/>
        <v/>
      </c>
      <c r="J17" s="163" t="str">
        <f t="shared" si="1"/>
        <v/>
      </c>
      <c r="K17" s="163" t="str">
        <f t="shared" si="1"/>
        <v/>
      </c>
      <c r="L17" s="163" t="str">
        <f t="shared" si="1"/>
        <v/>
      </c>
      <c r="M17" s="163" t="str">
        <f t="shared" si="1"/>
        <v/>
      </c>
      <c r="N17" s="163" t="str">
        <f t="shared" si="1"/>
        <v/>
      </c>
      <c r="O17" s="163" t="str">
        <f t="shared" si="1"/>
        <v/>
      </c>
      <c r="P17" s="163" t="str">
        <f t="shared" si="1"/>
        <v/>
      </c>
      <c r="Q17" s="163" t="str">
        <f t="shared" si="1"/>
        <v/>
      </c>
      <c r="R17" s="163" t="str">
        <f t="shared" si="1"/>
        <v/>
      </c>
      <c r="S17" s="163" t="str">
        <f t="shared" si="1"/>
        <v/>
      </c>
      <c r="T17" s="163" t="str">
        <f t="shared" si="1"/>
        <v/>
      </c>
      <c r="U17" s="163" t="str">
        <f t="shared" si="1"/>
        <v/>
      </c>
      <c r="V17" s="163" t="str">
        <f t="shared" si="1"/>
        <v/>
      </c>
      <c r="W17" s="163" t="str">
        <f t="shared" si="1"/>
        <v/>
      </c>
      <c r="X17" s="163" t="str">
        <f t="shared" si="1"/>
        <v/>
      </c>
      <c r="Y17" s="163" t="str">
        <f t="shared" si="1"/>
        <v/>
      </c>
      <c r="Z17" s="163" t="str">
        <f t="shared" si="1"/>
        <v/>
      </c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</row>
    <row r="18" spans="1:51" ht="11.25" customHeight="1">
      <c r="A18" s="96">
        <v>12</v>
      </c>
      <c r="B18" s="155">
        <f t="shared" si="2"/>
        <v>43508</v>
      </c>
      <c r="C18" s="163" t="str">
        <f t="shared" si="1"/>
        <v/>
      </c>
      <c r="D18" s="163" t="str">
        <f t="shared" si="1"/>
        <v/>
      </c>
      <c r="E18" s="163" t="str">
        <f t="shared" si="1"/>
        <v/>
      </c>
      <c r="F18" s="163" t="str">
        <f t="shared" si="1"/>
        <v/>
      </c>
      <c r="G18" s="163" t="str">
        <f t="shared" si="1"/>
        <v/>
      </c>
      <c r="H18" s="163" t="str">
        <f t="shared" si="1"/>
        <v/>
      </c>
      <c r="I18" s="163" t="str">
        <f t="shared" si="1"/>
        <v/>
      </c>
      <c r="J18" s="163" t="str">
        <f t="shared" si="1"/>
        <v/>
      </c>
      <c r="K18" s="163" t="str">
        <f t="shared" si="1"/>
        <v/>
      </c>
      <c r="L18" s="163" t="str">
        <f t="shared" si="1"/>
        <v/>
      </c>
      <c r="M18" s="163" t="str">
        <f t="shared" si="1"/>
        <v/>
      </c>
      <c r="N18" s="163" t="str">
        <f t="shared" si="1"/>
        <v/>
      </c>
      <c r="O18" s="163" t="str">
        <f t="shared" si="1"/>
        <v/>
      </c>
      <c r="P18" s="163" t="str">
        <f t="shared" si="1"/>
        <v/>
      </c>
      <c r="Q18" s="163" t="str">
        <f t="shared" si="1"/>
        <v/>
      </c>
      <c r="R18" s="163" t="str">
        <f t="shared" si="1"/>
        <v/>
      </c>
      <c r="S18" s="163" t="str">
        <f t="shared" si="1"/>
        <v/>
      </c>
      <c r="T18" s="163" t="str">
        <f t="shared" si="1"/>
        <v/>
      </c>
      <c r="U18" s="163" t="str">
        <f t="shared" si="1"/>
        <v/>
      </c>
      <c r="V18" s="163" t="str">
        <f t="shared" si="1"/>
        <v/>
      </c>
      <c r="W18" s="163" t="str">
        <f t="shared" si="1"/>
        <v/>
      </c>
      <c r="X18" s="163" t="str">
        <f t="shared" si="1"/>
        <v/>
      </c>
      <c r="Y18" s="163" t="str">
        <f t="shared" si="1"/>
        <v/>
      </c>
      <c r="Z18" s="163" t="str">
        <f t="shared" si="1"/>
        <v/>
      </c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</row>
    <row r="19" spans="1:51" ht="11.25" customHeight="1">
      <c r="A19" s="96">
        <v>13</v>
      </c>
      <c r="B19" s="155">
        <f t="shared" si="2"/>
        <v>43509</v>
      </c>
      <c r="C19" s="163" t="str">
        <f t="shared" si="1"/>
        <v/>
      </c>
      <c r="D19" s="163" t="str">
        <f t="shared" si="1"/>
        <v/>
      </c>
      <c r="E19" s="163" t="str">
        <f t="shared" si="1"/>
        <v/>
      </c>
      <c r="F19" s="163" t="str">
        <f t="shared" si="1"/>
        <v/>
      </c>
      <c r="G19" s="163" t="str">
        <f t="shared" si="1"/>
        <v/>
      </c>
      <c r="H19" s="163" t="str">
        <f t="shared" si="1"/>
        <v/>
      </c>
      <c r="I19" s="163" t="str">
        <f t="shared" si="1"/>
        <v/>
      </c>
      <c r="J19" s="163" t="str">
        <f t="shared" si="1"/>
        <v/>
      </c>
      <c r="K19" s="163" t="str">
        <f t="shared" si="1"/>
        <v/>
      </c>
      <c r="L19" s="163" t="str">
        <f t="shared" si="1"/>
        <v/>
      </c>
      <c r="M19" s="163" t="str">
        <f t="shared" si="1"/>
        <v/>
      </c>
      <c r="N19" s="163" t="str">
        <f t="shared" si="1"/>
        <v/>
      </c>
      <c r="O19" s="163" t="str">
        <f t="shared" si="1"/>
        <v/>
      </c>
      <c r="P19" s="163" t="str">
        <f t="shared" si="1"/>
        <v/>
      </c>
      <c r="Q19" s="163" t="str">
        <f t="shared" si="1"/>
        <v/>
      </c>
      <c r="R19" s="163" t="str">
        <f t="shared" si="1"/>
        <v/>
      </c>
      <c r="S19" s="163" t="str">
        <f t="shared" si="1"/>
        <v/>
      </c>
      <c r="T19" s="163" t="str">
        <f t="shared" si="1"/>
        <v/>
      </c>
      <c r="U19" s="163" t="str">
        <f t="shared" si="1"/>
        <v/>
      </c>
      <c r="V19" s="163" t="str">
        <f t="shared" si="1"/>
        <v/>
      </c>
      <c r="W19" s="163" t="str">
        <f t="shared" si="1"/>
        <v/>
      </c>
      <c r="X19" s="163" t="str">
        <f t="shared" si="1"/>
        <v/>
      </c>
      <c r="Y19" s="163" t="str">
        <f t="shared" si="1"/>
        <v/>
      </c>
      <c r="Z19" s="163" t="str">
        <f t="shared" si="1"/>
        <v/>
      </c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</row>
    <row r="20" spans="1:51" ht="11.25" customHeight="1">
      <c r="A20" s="96">
        <v>14</v>
      </c>
      <c r="B20" s="155">
        <f t="shared" si="2"/>
        <v>43510</v>
      </c>
      <c r="C20" s="163" t="str">
        <f t="shared" si="1"/>
        <v/>
      </c>
      <c r="D20" s="163" t="str">
        <f t="shared" si="1"/>
        <v/>
      </c>
      <c r="E20" s="163" t="str">
        <f t="shared" si="1"/>
        <v/>
      </c>
      <c r="F20" s="163" t="str">
        <f t="shared" si="1"/>
        <v/>
      </c>
      <c r="G20" s="163" t="str">
        <f t="shared" si="1"/>
        <v/>
      </c>
      <c r="H20" s="163" t="str">
        <f t="shared" si="1"/>
        <v/>
      </c>
      <c r="I20" s="163" t="str">
        <f t="shared" si="1"/>
        <v/>
      </c>
      <c r="J20" s="163" t="str">
        <f t="shared" si="1"/>
        <v/>
      </c>
      <c r="K20" s="163" t="str">
        <f t="shared" si="1"/>
        <v/>
      </c>
      <c r="L20" s="163" t="str">
        <f t="shared" si="1"/>
        <v/>
      </c>
      <c r="M20" s="163" t="str">
        <f t="shared" si="1"/>
        <v/>
      </c>
      <c r="N20" s="163" t="str">
        <f t="shared" si="1"/>
        <v/>
      </c>
      <c r="O20" s="163" t="str">
        <f t="shared" si="1"/>
        <v/>
      </c>
      <c r="P20" s="163" t="str">
        <f t="shared" si="1"/>
        <v/>
      </c>
      <c r="Q20" s="163" t="str">
        <f t="shared" si="1"/>
        <v/>
      </c>
      <c r="R20" s="163" t="str">
        <f t="shared" si="1"/>
        <v/>
      </c>
      <c r="S20" s="163" t="str">
        <f t="shared" si="1"/>
        <v/>
      </c>
      <c r="T20" s="163" t="str">
        <f t="shared" si="1"/>
        <v/>
      </c>
      <c r="U20" s="163" t="str">
        <f t="shared" si="1"/>
        <v/>
      </c>
      <c r="V20" s="163" t="str">
        <f t="shared" si="1"/>
        <v/>
      </c>
      <c r="W20" s="163" t="str">
        <f t="shared" si="1"/>
        <v/>
      </c>
      <c r="X20" s="163" t="str">
        <f t="shared" si="1"/>
        <v/>
      </c>
      <c r="Y20" s="163" t="str">
        <f t="shared" si="1"/>
        <v/>
      </c>
      <c r="Z20" s="163" t="str">
        <f t="shared" si="1"/>
        <v/>
      </c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</row>
    <row r="21" spans="1:51" ht="11.25" customHeight="1">
      <c r="A21" s="96">
        <v>15</v>
      </c>
      <c r="B21" s="155">
        <f t="shared" si="2"/>
        <v>43511</v>
      </c>
      <c r="C21" s="163" t="str">
        <f t="shared" si="1"/>
        <v/>
      </c>
      <c r="D21" s="163" t="str">
        <f t="shared" si="1"/>
        <v/>
      </c>
      <c r="E21" s="163" t="str">
        <f t="shared" si="1"/>
        <v/>
      </c>
      <c r="F21" s="163" t="str">
        <f t="shared" si="1"/>
        <v/>
      </c>
      <c r="G21" s="163" t="str">
        <f t="shared" si="1"/>
        <v/>
      </c>
      <c r="H21" s="163" t="str">
        <f t="shared" si="1"/>
        <v/>
      </c>
      <c r="I21" s="163" t="str">
        <f t="shared" si="1"/>
        <v/>
      </c>
      <c r="J21" s="163" t="str">
        <f t="shared" si="1"/>
        <v/>
      </c>
      <c r="K21" s="163" t="str">
        <f t="shared" si="1"/>
        <v/>
      </c>
      <c r="L21" s="163" t="str">
        <f t="shared" si="1"/>
        <v/>
      </c>
      <c r="M21" s="163" t="str">
        <f t="shared" si="1"/>
        <v/>
      </c>
      <c r="N21" s="163" t="str">
        <f t="shared" si="1"/>
        <v/>
      </c>
      <c r="O21" s="163" t="str">
        <f t="shared" si="1"/>
        <v/>
      </c>
      <c r="P21" s="163" t="str">
        <f t="shared" si="1"/>
        <v/>
      </c>
      <c r="Q21" s="163" t="str">
        <f t="shared" si="1"/>
        <v/>
      </c>
      <c r="R21" s="163" t="str">
        <f t="shared" si="1"/>
        <v/>
      </c>
      <c r="S21" s="163" t="str">
        <f t="shared" si="1"/>
        <v/>
      </c>
      <c r="T21" s="163" t="str">
        <f t="shared" si="1"/>
        <v/>
      </c>
      <c r="U21" s="163" t="str">
        <f t="shared" si="1"/>
        <v/>
      </c>
      <c r="V21" s="163" t="str">
        <f t="shared" si="1"/>
        <v/>
      </c>
      <c r="W21" s="163" t="str">
        <f t="shared" si="1"/>
        <v/>
      </c>
      <c r="X21" s="163" t="str">
        <f t="shared" si="1"/>
        <v/>
      </c>
      <c r="Y21" s="163" t="str">
        <f t="shared" si="1"/>
        <v/>
      </c>
      <c r="Z21" s="163" t="str">
        <f t="shared" si="1"/>
        <v/>
      </c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</row>
    <row r="22" spans="1:51" ht="11.25" customHeight="1">
      <c r="A22" s="96">
        <v>16</v>
      </c>
      <c r="B22" s="155">
        <f t="shared" si="2"/>
        <v>43512</v>
      </c>
      <c r="C22" s="163" t="str">
        <f t="shared" si="1"/>
        <v/>
      </c>
      <c r="D22" s="163" t="str">
        <f t="shared" si="1"/>
        <v/>
      </c>
      <c r="E22" s="163" t="str">
        <f t="shared" si="1"/>
        <v/>
      </c>
      <c r="F22" s="163" t="str">
        <f t="shared" si="1"/>
        <v/>
      </c>
      <c r="G22" s="163" t="str">
        <f t="shared" si="1"/>
        <v/>
      </c>
      <c r="H22" s="163" t="str">
        <f t="shared" si="1"/>
        <v/>
      </c>
      <c r="I22" s="163" t="str">
        <f t="shared" si="1"/>
        <v/>
      </c>
      <c r="J22" s="163" t="str">
        <f t="shared" si="1"/>
        <v/>
      </c>
      <c r="K22" s="163" t="str">
        <f t="shared" si="1"/>
        <v/>
      </c>
      <c r="L22" s="163" t="str">
        <f t="shared" si="1"/>
        <v/>
      </c>
      <c r="M22" s="163" t="str">
        <f t="shared" si="1"/>
        <v/>
      </c>
      <c r="N22" s="163" t="str">
        <f t="shared" si="1"/>
        <v/>
      </c>
      <c r="O22" s="163" t="str">
        <f t="shared" si="1"/>
        <v/>
      </c>
      <c r="P22" s="163" t="str">
        <f t="shared" si="1"/>
        <v/>
      </c>
      <c r="Q22" s="163" t="str">
        <f t="shared" si="1"/>
        <v/>
      </c>
      <c r="R22" s="163" t="str">
        <f t="shared" si="1"/>
        <v/>
      </c>
      <c r="S22" s="163" t="str">
        <f t="shared" si="1"/>
        <v/>
      </c>
      <c r="T22" s="163" t="str">
        <f t="shared" si="1"/>
        <v/>
      </c>
      <c r="U22" s="163" t="str">
        <f t="shared" si="1"/>
        <v/>
      </c>
      <c r="V22" s="163" t="str">
        <f t="shared" si="1"/>
        <v/>
      </c>
      <c r="W22" s="163" t="str">
        <f t="shared" si="1"/>
        <v/>
      </c>
      <c r="X22" s="163" t="str">
        <f t="shared" si="1"/>
        <v/>
      </c>
      <c r="Y22" s="163" t="str">
        <f t="shared" si="1"/>
        <v/>
      </c>
      <c r="Z22" s="163" t="str">
        <f t="shared" si="1"/>
        <v/>
      </c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</row>
    <row r="23" spans="1:51" ht="11.25" customHeight="1">
      <c r="A23" s="96">
        <v>17</v>
      </c>
      <c r="B23" s="155">
        <f t="shared" si="2"/>
        <v>43513</v>
      </c>
      <c r="C23" s="163" t="str">
        <f t="shared" si="1"/>
        <v/>
      </c>
      <c r="D23" s="163" t="str">
        <f t="shared" si="1"/>
        <v/>
      </c>
      <c r="E23" s="163" t="str">
        <f t="shared" si="1"/>
        <v/>
      </c>
      <c r="F23" s="163" t="str">
        <f t="shared" si="1"/>
        <v/>
      </c>
      <c r="G23" s="163" t="str">
        <f t="shared" si="1"/>
        <v/>
      </c>
      <c r="H23" s="163" t="str">
        <f t="shared" si="1"/>
        <v/>
      </c>
      <c r="I23" s="163" t="str">
        <f t="shared" si="1"/>
        <v/>
      </c>
      <c r="J23" s="163" t="str">
        <f t="shared" si="1"/>
        <v/>
      </c>
      <c r="K23" s="163" t="str">
        <f t="shared" si="1"/>
        <v/>
      </c>
      <c r="L23" s="163" t="str">
        <f t="shared" si="1"/>
        <v/>
      </c>
      <c r="M23" s="163" t="str">
        <f t="shared" si="1"/>
        <v/>
      </c>
      <c r="N23" s="163" t="str">
        <f t="shared" si="1"/>
        <v/>
      </c>
      <c r="O23" s="163" t="str">
        <f t="shared" si="1"/>
        <v/>
      </c>
      <c r="P23" s="163" t="str">
        <f t="shared" si="1"/>
        <v/>
      </c>
      <c r="Q23" s="163" t="str">
        <f t="shared" si="1"/>
        <v/>
      </c>
      <c r="R23" s="163" t="str">
        <f t="shared" si="1"/>
        <v/>
      </c>
      <c r="S23" s="163" t="str">
        <f t="shared" si="1"/>
        <v/>
      </c>
      <c r="T23" s="163" t="str">
        <f t="shared" si="1"/>
        <v/>
      </c>
      <c r="U23" s="163" t="str">
        <f t="shared" si="1"/>
        <v/>
      </c>
      <c r="V23" s="163" t="str">
        <f t="shared" si="1"/>
        <v/>
      </c>
      <c r="W23" s="163" t="str">
        <f t="shared" si="1"/>
        <v/>
      </c>
      <c r="X23" s="163" t="str">
        <f t="shared" si="1"/>
        <v/>
      </c>
      <c r="Y23" s="163" t="str">
        <f t="shared" si="1"/>
        <v/>
      </c>
      <c r="Z23" s="163" t="str">
        <f t="shared" si="1"/>
        <v/>
      </c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</row>
    <row r="24" spans="1:51" ht="11.25" customHeight="1">
      <c r="A24" s="96">
        <v>18</v>
      </c>
      <c r="B24" s="155">
        <f t="shared" si="2"/>
        <v>43514</v>
      </c>
      <c r="C24" s="163" t="str">
        <f t="shared" si="1"/>
        <v/>
      </c>
      <c r="D24" s="163" t="str">
        <f t="shared" si="1"/>
        <v/>
      </c>
      <c r="E24" s="163" t="str">
        <f t="shared" si="1"/>
        <v/>
      </c>
      <c r="F24" s="163" t="str">
        <f t="shared" si="1"/>
        <v/>
      </c>
      <c r="G24" s="163" t="str">
        <f t="shared" si="1"/>
        <v/>
      </c>
      <c r="H24" s="163" t="str">
        <f t="shared" si="1"/>
        <v/>
      </c>
      <c r="I24" s="163" t="str">
        <f t="shared" si="1"/>
        <v/>
      </c>
      <c r="J24" s="163" t="str">
        <f t="shared" si="1"/>
        <v/>
      </c>
      <c r="K24" s="163" t="str">
        <f t="shared" si="1"/>
        <v/>
      </c>
      <c r="L24" s="163" t="str">
        <f t="shared" si="1"/>
        <v/>
      </c>
      <c r="M24" s="163" t="str">
        <f t="shared" si="1"/>
        <v/>
      </c>
      <c r="N24" s="163" t="str">
        <f t="shared" si="1"/>
        <v/>
      </c>
      <c r="O24" s="163" t="str">
        <f t="shared" si="1"/>
        <v/>
      </c>
      <c r="P24" s="163" t="str">
        <f t="shared" si="1"/>
        <v/>
      </c>
      <c r="Q24" s="163" t="str">
        <f t="shared" si="1"/>
        <v/>
      </c>
      <c r="R24" s="163" t="str">
        <f t="shared" si="1"/>
        <v/>
      </c>
      <c r="S24" s="163" t="str">
        <f t="shared" si="1"/>
        <v/>
      </c>
      <c r="T24" s="163" t="str">
        <f t="shared" si="1"/>
        <v/>
      </c>
      <c r="U24" s="163" t="str">
        <f t="shared" si="1"/>
        <v/>
      </c>
      <c r="V24" s="163" t="str">
        <f t="shared" si="1"/>
        <v/>
      </c>
      <c r="W24" s="163" t="str">
        <f t="shared" si="1"/>
        <v/>
      </c>
      <c r="X24" s="163" t="str">
        <f t="shared" si="1"/>
        <v/>
      </c>
      <c r="Y24" s="163" t="str">
        <f t="shared" si="1"/>
        <v/>
      </c>
      <c r="Z24" s="163" t="str">
        <f t="shared" si="1"/>
        <v/>
      </c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</row>
    <row r="25" spans="1:51" ht="11.25" customHeight="1">
      <c r="A25" s="96">
        <v>19</v>
      </c>
      <c r="B25" s="155">
        <f t="shared" si="2"/>
        <v>43515</v>
      </c>
      <c r="C25" s="163" t="str">
        <f t="shared" si="1"/>
        <v/>
      </c>
      <c r="D25" s="163" t="str">
        <f t="shared" si="1"/>
        <v/>
      </c>
      <c r="E25" s="163" t="str">
        <f t="shared" si="1"/>
        <v/>
      </c>
      <c r="F25" s="163" t="str">
        <f t="shared" si="1"/>
        <v/>
      </c>
      <c r="G25" s="163" t="str">
        <f t="shared" si="1"/>
        <v/>
      </c>
      <c r="H25" s="163" t="str">
        <f t="shared" si="1"/>
        <v/>
      </c>
      <c r="I25" s="163" t="str">
        <f t="shared" si="1"/>
        <v/>
      </c>
      <c r="J25" s="163" t="str">
        <f t="shared" si="1"/>
        <v/>
      </c>
      <c r="K25" s="163" t="str">
        <f t="shared" si="1"/>
        <v/>
      </c>
      <c r="L25" s="163" t="str">
        <f t="shared" si="1"/>
        <v/>
      </c>
      <c r="M25" s="163" t="str">
        <f t="shared" si="1"/>
        <v/>
      </c>
      <c r="N25" s="163" t="str">
        <f t="shared" si="1"/>
        <v/>
      </c>
      <c r="O25" s="163" t="str">
        <f t="shared" si="1"/>
        <v/>
      </c>
      <c r="P25" s="163" t="str">
        <f t="shared" si="1"/>
        <v/>
      </c>
      <c r="Q25" s="163" t="str">
        <f t="shared" si="1"/>
        <v/>
      </c>
      <c r="R25" s="163" t="str">
        <f t="shared" si="1"/>
        <v/>
      </c>
      <c r="S25" s="163" t="str">
        <f t="shared" si="1"/>
        <v/>
      </c>
      <c r="T25" s="163" t="str">
        <f t="shared" si="1"/>
        <v/>
      </c>
      <c r="U25" s="163" t="str">
        <f t="shared" si="1"/>
        <v/>
      </c>
      <c r="V25" s="163" t="str">
        <f t="shared" si="1"/>
        <v/>
      </c>
      <c r="W25" s="163" t="str">
        <f t="shared" si="1"/>
        <v/>
      </c>
      <c r="X25" s="163" t="str">
        <f t="shared" si="1"/>
        <v/>
      </c>
      <c r="Y25" s="163" t="str">
        <f t="shared" si="1"/>
        <v/>
      </c>
      <c r="Z25" s="163" t="str">
        <f t="shared" si="1"/>
        <v/>
      </c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</row>
    <row r="26" spans="1:51" ht="11.25" customHeight="1">
      <c r="A26" s="96">
        <v>20</v>
      </c>
      <c r="B26" s="155">
        <f t="shared" si="2"/>
        <v>43516</v>
      </c>
      <c r="C26" s="163" t="str">
        <f t="shared" si="1"/>
        <v/>
      </c>
      <c r="D26" s="163" t="str">
        <f t="shared" si="1"/>
        <v/>
      </c>
      <c r="E26" s="163" t="str">
        <f t="shared" si="1"/>
        <v/>
      </c>
      <c r="F26" s="163" t="str">
        <f t="shared" si="1"/>
        <v/>
      </c>
      <c r="G26" s="163" t="str">
        <f t="shared" si="1"/>
        <v/>
      </c>
      <c r="H26" s="163" t="str">
        <f t="shared" si="1"/>
        <v/>
      </c>
      <c r="I26" s="163" t="str">
        <f t="shared" si="1"/>
        <v/>
      </c>
      <c r="J26" s="163" t="str">
        <f t="shared" si="1"/>
        <v/>
      </c>
      <c r="K26" s="163" t="str">
        <f t="shared" si="1"/>
        <v/>
      </c>
      <c r="L26" s="163" t="str">
        <f t="shared" si="1"/>
        <v/>
      </c>
      <c r="M26" s="163" t="str">
        <f t="shared" si="1"/>
        <v/>
      </c>
      <c r="N26" s="163" t="str">
        <f t="shared" si="1"/>
        <v/>
      </c>
      <c r="O26" s="163" t="str">
        <f t="shared" si="1"/>
        <v/>
      </c>
      <c r="P26" s="163" t="str">
        <f t="shared" si="1"/>
        <v/>
      </c>
      <c r="Q26" s="163" t="str">
        <f t="shared" si="1"/>
        <v/>
      </c>
      <c r="R26" s="163" t="str">
        <f t="shared" si="1"/>
        <v/>
      </c>
      <c r="S26" s="163" t="str">
        <f t="shared" si="1"/>
        <v/>
      </c>
      <c r="T26" s="163" t="str">
        <f t="shared" si="1"/>
        <v/>
      </c>
      <c r="U26" s="163" t="str">
        <f t="shared" si="1"/>
        <v/>
      </c>
      <c r="V26" s="163" t="str">
        <f t="shared" si="1"/>
        <v/>
      </c>
      <c r="W26" s="163" t="str">
        <f t="shared" si="1"/>
        <v/>
      </c>
      <c r="X26" s="163" t="str">
        <f t="shared" si="1"/>
        <v/>
      </c>
      <c r="Y26" s="163" t="str">
        <f t="shared" si="1"/>
        <v/>
      </c>
      <c r="Z26" s="163" t="str">
        <f t="shared" si="1"/>
        <v/>
      </c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</row>
    <row r="27" spans="1:51" ht="11.25" customHeight="1">
      <c r="A27" s="96">
        <v>21</v>
      </c>
      <c r="B27" s="155">
        <f t="shared" si="2"/>
        <v>43517</v>
      </c>
      <c r="C27" s="163" t="str">
        <f t="shared" si="1"/>
        <v/>
      </c>
      <c r="D27" s="163" t="str">
        <f t="shared" si="1"/>
        <v/>
      </c>
      <c r="E27" s="163" t="str">
        <f t="shared" si="1"/>
        <v/>
      </c>
      <c r="F27" s="163" t="str">
        <f t="shared" si="1"/>
        <v/>
      </c>
      <c r="G27" s="163" t="str">
        <f t="shared" si="1"/>
        <v/>
      </c>
      <c r="H27" s="163" t="str">
        <f t="shared" si="1"/>
        <v/>
      </c>
      <c r="I27" s="163" t="str">
        <f t="shared" si="1"/>
        <v/>
      </c>
      <c r="J27" s="163" t="str">
        <f t="shared" si="1"/>
        <v/>
      </c>
      <c r="K27" s="163" t="str">
        <f t="shared" si="1"/>
        <v/>
      </c>
      <c r="L27" s="163" t="str">
        <f t="shared" si="1"/>
        <v/>
      </c>
      <c r="M27" s="163" t="str">
        <f t="shared" si="1"/>
        <v/>
      </c>
      <c r="N27" s="163" t="str">
        <f t="shared" si="1"/>
        <v/>
      </c>
      <c r="O27" s="163" t="str">
        <f t="shared" si="1"/>
        <v/>
      </c>
      <c r="P27" s="163" t="str">
        <f t="shared" si="1"/>
        <v/>
      </c>
      <c r="Q27" s="163" t="str">
        <f t="shared" si="1"/>
        <v/>
      </c>
      <c r="R27" s="163" t="str">
        <f t="shared" si="1"/>
        <v/>
      </c>
      <c r="S27" s="163" t="str">
        <f t="shared" si="1"/>
        <v/>
      </c>
      <c r="T27" s="163" t="str">
        <f t="shared" si="1"/>
        <v/>
      </c>
      <c r="U27" s="163" t="str">
        <f t="shared" si="1"/>
        <v/>
      </c>
      <c r="V27" s="163" t="str">
        <f t="shared" si="1"/>
        <v/>
      </c>
      <c r="W27" s="163" t="str">
        <f t="shared" si="1"/>
        <v/>
      </c>
      <c r="X27" s="163" t="str">
        <f t="shared" si="1"/>
        <v/>
      </c>
      <c r="Y27" s="163" t="str">
        <f t="shared" si="1"/>
        <v/>
      </c>
      <c r="Z27" s="163" t="str">
        <f t="shared" si="1"/>
        <v/>
      </c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</row>
    <row r="28" spans="1:51" ht="11.25" customHeight="1">
      <c r="A28" s="96">
        <v>22</v>
      </c>
      <c r="B28" s="155">
        <f t="shared" si="2"/>
        <v>43518</v>
      </c>
      <c r="C28" s="163" t="str">
        <f t="shared" si="1"/>
        <v/>
      </c>
      <c r="D28" s="163" t="str">
        <f t="shared" si="1"/>
        <v/>
      </c>
      <c r="E28" s="163" t="str">
        <f t="shared" si="1"/>
        <v/>
      </c>
      <c r="F28" s="163" t="str">
        <f t="shared" si="1"/>
        <v/>
      </c>
      <c r="G28" s="163" t="str">
        <f t="shared" si="1"/>
        <v/>
      </c>
      <c r="H28" s="163" t="str">
        <f t="shared" si="1"/>
        <v/>
      </c>
      <c r="I28" s="163" t="str">
        <f t="shared" si="1"/>
        <v/>
      </c>
      <c r="J28" s="163" t="str">
        <f t="shared" si="1"/>
        <v/>
      </c>
      <c r="K28" s="163" t="str">
        <f t="shared" si="1"/>
        <v/>
      </c>
      <c r="L28" s="163" t="str">
        <f t="shared" si="1"/>
        <v/>
      </c>
      <c r="M28" s="163" t="str">
        <f t="shared" si="1"/>
        <v/>
      </c>
      <c r="N28" s="163" t="str">
        <f t="shared" si="1"/>
        <v/>
      </c>
      <c r="O28" s="163" t="str">
        <f t="shared" si="1"/>
        <v/>
      </c>
      <c r="P28" s="163" t="str">
        <f t="shared" si="1"/>
        <v/>
      </c>
      <c r="Q28" s="163" t="str">
        <f t="shared" si="1"/>
        <v/>
      </c>
      <c r="R28" s="163" t="str">
        <f t="shared" si="1"/>
        <v/>
      </c>
      <c r="S28" s="163" t="str">
        <f t="shared" si="1"/>
        <v/>
      </c>
      <c r="T28" s="163" t="str">
        <f t="shared" si="1"/>
        <v/>
      </c>
      <c r="U28" s="163" t="str">
        <f t="shared" si="1"/>
        <v/>
      </c>
      <c r="V28" s="163" t="str">
        <f t="shared" si="1"/>
        <v/>
      </c>
      <c r="W28" s="163" t="str">
        <f t="shared" si="1"/>
        <v/>
      </c>
      <c r="X28" s="163" t="str">
        <f t="shared" si="1"/>
        <v/>
      </c>
      <c r="Y28" s="163" t="str">
        <f t="shared" si="1"/>
        <v/>
      </c>
      <c r="Z28" s="163" t="str">
        <f t="shared" si="1"/>
        <v/>
      </c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</row>
    <row r="29" spans="1:51" ht="11.25" customHeight="1">
      <c r="A29" s="96">
        <v>23</v>
      </c>
      <c r="B29" s="155">
        <f t="shared" si="2"/>
        <v>43519</v>
      </c>
      <c r="C29" s="163" t="str">
        <f t="shared" si="1"/>
        <v/>
      </c>
      <c r="D29" s="163" t="str">
        <f t="shared" si="1"/>
        <v/>
      </c>
      <c r="E29" s="163" t="str">
        <f t="shared" si="1"/>
        <v/>
      </c>
      <c r="F29" s="163" t="str">
        <f t="shared" si="1"/>
        <v/>
      </c>
      <c r="G29" s="163" t="str">
        <f t="shared" si="1"/>
        <v/>
      </c>
      <c r="H29" s="163" t="str">
        <f t="shared" si="1"/>
        <v/>
      </c>
      <c r="I29" s="163" t="str">
        <f t="shared" si="1"/>
        <v/>
      </c>
      <c r="J29" s="163" t="str">
        <f t="shared" si="1"/>
        <v/>
      </c>
      <c r="K29" s="163" t="str">
        <f t="shared" si="1"/>
        <v/>
      </c>
      <c r="L29" s="163" t="str">
        <f t="shared" si="1"/>
        <v/>
      </c>
      <c r="M29" s="163" t="str">
        <f t="shared" si="1"/>
        <v/>
      </c>
      <c r="N29" s="163" t="str">
        <f t="shared" si="1"/>
        <v/>
      </c>
      <c r="O29" s="163" t="str">
        <f t="shared" si="1"/>
        <v/>
      </c>
      <c r="P29" s="163" t="str">
        <f t="shared" si="1"/>
        <v/>
      </c>
      <c r="Q29" s="163" t="str">
        <f t="shared" si="1"/>
        <v/>
      </c>
      <c r="R29" s="163" t="str">
        <f t="shared" si="1"/>
        <v/>
      </c>
      <c r="S29" s="163" t="str">
        <f t="shared" si="1"/>
        <v/>
      </c>
      <c r="T29" s="163" t="str">
        <f t="shared" si="1"/>
        <v/>
      </c>
      <c r="U29" s="163" t="str">
        <f t="shared" si="1"/>
        <v/>
      </c>
      <c r="V29" s="163" t="str">
        <f t="shared" si="1"/>
        <v/>
      </c>
      <c r="W29" s="163" t="str">
        <f t="shared" si="1"/>
        <v/>
      </c>
      <c r="X29" s="163" t="str">
        <f t="shared" si="1"/>
        <v/>
      </c>
      <c r="Y29" s="163" t="str">
        <f t="shared" si="1"/>
        <v/>
      </c>
      <c r="Z29" s="163" t="str">
        <f t="shared" si="1"/>
        <v/>
      </c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</row>
    <row r="30" spans="1:51" ht="11.25" customHeight="1">
      <c r="A30" s="96">
        <v>24</v>
      </c>
      <c r="B30" s="155">
        <f t="shared" si="2"/>
        <v>43520</v>
      </c>
      <c r="C30" s="163" t="str">
        <f t="shared" si="1"/>
        <v/>
      </c>
      <c r="D30" s="163" t="str">
        <f t="shared" si="1"/>
        <v/>
      </c>
      <c r="E30" s="163" t="str">
        <f t="shared" si="1"/>
        <v/>
      </c>
      <c r="F30" s="163" t="str">
        <f t="shared" si="1"/>
        <v/>
      </c>
      <c r="G30" s="163" t="str">
        <f t="shared" si="1"/>
        <v/>
      </c>
      <c r="H30" s="163" t="str">
        <f t="shared" si="1"/>
        <v/>
      </c>
      <c r="I30" s="163" t="str">
        <f t="shared" si="1"/>
        <v/>
      </c>
      <c r="J30" s="163" t="str">
        <f t="shared" si="1"/>
        <v/>
      </c>
      <c r="K30" s="163" t="str">
        <f t="shared" si="1"/>
        <v/>
      </c>
      <c r="L30" s="163" t="str">
        <f t="shared" si="1"/>
        <v/>
      </c>
      <c r="M30" s="163" t="str">
        <f t="shared" si="1"/>
        <v/>
      </c>
      <c r="N30" s="163" t="str">
        <f t="shared" si="1"/>
        <v/>
      </c>
      <c r="O30" s="163" t="str">
        <f t="shared" si="1"/>
        <v/>
      </c>
      <c r="P30" s="163" t="str">
        <f t="shared" si="1"/>
        <v/>
      </c>
      <c r="Q30" s="163" t="str">
        <f t="shared" si="1"/>
        <v/>
      </c>
      <c r="R30" s="163" t="str">
        <f t="shared" si="1"/>
        <v/>
      </c>
      <c r="S30" s="163" t="str">
        <f t="shared" si="1"/>
        <v/>
      </c>
      <c r="T30" s="163" t="str">
        <f t="shared" si="1"/>
        <v/>
      </c>
      <c r="U30" s="163" t="str">
        <f t="shared" si="1"/>
        <v/>
      </c>
      <c r="V30" s="163" t="str">
        <f t="shared" si="1"/>
        <v/>
      </c>
      <c r="W30" s="163" t="str">
        <f t="shared" si="1"/>
        <v/>
      </c>
      <c r="X30" s="163" t="str">
        <f t="shared" si="1"/>
        <v/>
      </c>
      <c r="Y30" s="163" t="str">
        <f t="shared" si="1"/>
        <v/>
      </c>
      <c r="Z30" s="163" t="str">
        <f t="shared" si="1"/>
        <v/>
      </c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</row>
    <row r="31" spans="1:51" ht="11.25" customHeight="1">
      <c r="A31" s="96">
        <v>25</v>
      </c>
      <c r="B31" s="155">
        <f t="shared" si="2"/>
        <v>43521</v>
      </c>
      <c r="C31" s="163" t="str">
        <f t="shared" si="1"/>
        <v/>
      </c>
      <c r="D31" s="163" t="str">
        <f t="shared" si="1"/>
        <v/>
      </c>
      <c r="E31" s="163" t="str">
        <f t="shared" si="1"/>
        <v/>
      </c>
      <c r="F31" s="163" t="str">
        <f t="shared" si="1"/>
        <v/>
      </c>
      <c r="G31" s="163" t="str">
        <f t="shared" si="1"/>
        <v/>
      </c>
      <c r="H31" s="163" t="str">
        <f t="shared" si="1"/>
        <v/>
      </c>
      <c r="I31" s="163" t="str">
        <f t="shared" si="1"/>
        <v/>
      </c>
      <c r="J31" s="163" t="str">
        <f t="shared" si="1"/>
        <v/>
      </c>
      <c r="K31" s="163" t="str">
        <f t="shared" si="1"/>
        <v/>
      </c>
      <c r="L31" s="163" t="str">
        <f t="shared" si="1"/>
        <v/>
      </c>
      <c r="M31" s="163" t="str">
        <f t="shared" si="1"/>
        <v/>
      </c>
      <c r="N31" s="163" t="str">
        <f t="shared" si="1"/>
        <v/>
      </c>
      <c r="O31" s="163" t="str">
        <f t="shared" si="1"/>
        <v/>
      </c>
      <c r="P31" s="163" t="str">
        <f t="shared" si="1"/>
        <v/>
      </c>
      <c r="Q31" s="163" t="str">
        <f t="shared" si="1"/>
        <v/>
      </c>
      <c r="R31" s="163" t="str">
        <f t="shared" si="1"/>
        <v/>
      </c>
      <c r="S31" s="163" t="str">
        <f t="shared" si="1"/>
        <v/>
      </c>
      <c r="T31" s="163" t="str">
        <f t="shared" si="1"/>
        <v/>
      </c>
      <c r="U31" s="163" t="str">
        <f t="shared" si="1"/>
        <v/>
      </c>
      <c r="V31" s="163" t="str">
        <f t="shared" si="1"/>
        <v/>
      </c>
      <c r="W31" s="163" t="str">
        <f t="shared" si="1"/>
        <v/>
      </c>
      <c r="X31" s="163" t="str">
        <f t="shared" si="1"/>
        <v/>
      </c>
      <c r="Y31" s="163" t="str">
        <f t="shared" si="1"/>
        <v/>
      </c>
      <c r="Z31" s="163" t="str">
        <f t="shared" si="1"/>
        <v/>
      </c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</row>
    <row r="32" spans="1:51" ht="11.25" customHeight="1">
      <c r="A32" s="96">
        <v>26</v>
      </c>
      <c r="B32" s="155">
        <f t="shared" si="2"/>
        <v>43522</v>
      </c>
      <c r="C32" s="163" t="str">
        <f t="shared" si="1"/>
        <v/>
      </c>
      <c r="D32" s="163" t="str">
        <f t="shared" si="1"/>
        <v/>
      </c>
      <c r="E32" s="163" t="str">
        <f t="shared" si="1"/>
        <v/>
      </c>
      <c r="F32" s="163" t="str">
        <f t="shared" si="1"/>
        <v/>
      </c>
      <c r="G32" s="163" t="str">
        <f t="shared" si="1"/>
        <v/>
      </c>
      <c r="H32" s="163" t="str">
        <f t="shared" si="1"/>
        <v/>
      </c>
      <c r="I32" s="163" t="str">
        <f t="shared" si="1"/>
        <v/>
      </c>
      <c r="J32" s="163" t="str">
        <f t="shared" si="1"/>
        <v/>
      </c>
      <c r="K32" s="163" t="str">
        <f t="shared" si="1"/>
        <v/>
      </c>
      <c r="L32" s="163" t="str">
        <f t="shared" si="1"/>
        <v/>
      </c>
      <c r="M32" s="163" t="str">
        <f t="shared" si="1"/>
        <v/>
      </c>
      <c r="N32" s="163" t="str">
        <f t="shared" si="1"/>
        <v/>
      </c>
      <c r="O32" s="163" t="str">
        <f t="shared" si="1"/>
        <v/>
      </c>
      <c r="P32" s="163" t="str">
        <f t="shared" si="1"/>
        <v/>
      </c>
      <c r="Q32" s="163" t="str">
        <f t="shared" si="1"/>
        <v/>
      </c>
      <c r="R32" s="163" t="str">
        <f t="shared" si="1"/>
        <v/>
      </c>
      <c r="S32" s="163" t="str">
        <f t="shared" si="1"/>
        <v/>
      </c>
      <c r="T32" s="163" t="str">
        <f t="shared" si="1"/>
        <v/>
      </c>
      <c r="U32" s="163" t="str">
        <f t="shared" si="1"/>
        <v/>
      </c>
      <c r="V32" s="163" t="str">
        <f t="shared" si="1"/>
        <v/>
      </c>
      <c r="W32" s="163" t="str">
        <f t="shared" si="1"/>
        <v/>
      </c>
      <c r="X32" s="163" t="str">
        <f t="shared" si="1"/>
        <v/>
      </c>
      <c r="Y32" s="163" t="str">
        <f t="shared" si="1"/>
        <v/>
      </c>
      <c r="Z32" s="163" t="str">
        <f t="shared" si="1"/>
        <v/>
      </c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</row>
    <row r="33" spans="1:51" ht="11.25" customHeight="1">
      <c r="A33" s="96">
        <v>27</v>
      </c>
      <c r="B33" s="155">
        <f t="shared" si="2"/>
        <v>43523</v>
      </c>
      <c r="C33" s="163" t="str">
        <f t="shared" si="1"/>
        <v/>
      </c>
      <c r="D33" s="163" t="str">
        <f t="shared" si="1"/>
        <v/>
      </c>
      <c r="E33" s="163" t="str">
        <f t="shared" si="1"/>
        <v/>
      </c>
      <c r="F33" s="163" t="str">
        <f t="shared" si="1"/>
        <v/>
      </c>
      <c r="G33" s="163" t="str">
        <f t="shared" si="1"/>
        <v/>
      </c>
      <c r="H33" s="163" t="str">
        <f t="shared" si="1"/>
        <v/>
      </c>
      <c r="I33" s="163" t="str">
        <f t="shared" si="1"/>
        <v/>
      </c>
      <c r="J33" s="163" t="str">
        <f t="shared" si="1"/>
        <v/>
      </c>
      <c r="K33" s="163" t="str">
        <f t="shared" si="1"/>
        <v/>
      </c>
      <c r="L33" s="163" t="str">
        <f t="shared" si="1"/>
        <v/>
      </c>
      <c r="M33" s="163" t="str">
        <f t="shared" si="1"/>
        <v/>
      </c>
      <c r="N33" s="163" t="str">
        <f t="shared" si="1"/>
        <v/>
      </c>
      <c r="O33" s="163" t="str">
        <f t="shared" si="1"/>
        <v/>
      </c>
      <c r="P33" s="163" t="str">
        <f t="shared" si="1"/>
        <v/>
      </c>
      <c r="Q33" s="163" t="str">
        <f t="shared" si="1"/>
        <v/>
      </c>
      <c r="R33" s="163" t="str">
        <f t="shared" si="1"/>
        <v/>
      </c>
      <c r="S33" s="163" t="str">
        <f t="shared" si="1"/>
        <v/>
      </c>
      <c r="T33" s="163" t="str">
        <f t="shared" si="1"/>
        <v/>
      </c>
      <c r="U33" s="163" t="str">
        <f t="shared" si="1"/>
        <v/>
      </c>
      <c r="V33" s="163" t="str">
        <f t="shared" si="1"/>
        <v/>
      </c>
      <c r="W33" s="163" t="str">
        <f t="shared" si="1"/>
        <v/>
      </c>
      <c r="X33" s="163" t="str">
        <f t="shared" si="1"/>
        <v/>
      </c>
      <c r="Y33" s="163" t="str">
        <f t="shared" si="1"/>
        <v/>
      </c>
      <c r="Z33" s="163" t="str">
        <f t="shared" si="1"/>
        <v/>
      </c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</row>
    <row r="34" spans="1:51" ht="11.25" customHeight="1">
      <c r="A34" s="96">
        <v>28</v>
      </c>
      <c r="B34" s="155">
        <f t="shared" si="2"/>
        <v>43524</v>
      </c>
      <c r="C34" s="163" t="str">
        <f t="shared" si="1"/>
        <v/>
      </c>
      <c r="D34" s="163" t="str">
        <f t="shared" si="1"/>
        <v/>
      </c>
      <c r="E34" s="163" t="str">
        <f t="shared" si="1"/>
        <v/>
      </c>
      <c r="F34" s="163" t="str">
        <f t="shared" si="1"/>
        <v/>
      </c>
      <c r="G34" s="163" t="str">
        <f t="shared" si="1"/>
        <v/>
      </c>
      <c r="H34" s="163" t="str">
        <f t="shared" si="1"/>
        <v/>
      </c>
      <c r="I34" s="163" t="str">
        <f t="shared" si="1"/>
        <v/>
      </c>
      <c r="J34" s="163" t="str">
        <f t="shared" si="1"/>
        <v/>
      </c>
      <c r="K34" s="163" t="str">
        <f t="shared" si="1"/>
        <v/>
      </c>
      <c r="L34" s="163" t="str">
        <f t="shared" si="1"/>
        <v/>
      </c>
      <c r="M34" s="163" t="str">
        <f t="shared" si="1"/>
        <v/>
      </c>
      <c r="N34" s="163" t="str">
        <f t="shared" si="1"/>
        <v/>
      </c>
      <c r="O34" s="163" t="str">
        <f t="shared" si="1"/>
        <v/>
      </c>
      <c r="P34" s="163" t="str">
        <f t="shared" si="1"/>
        <v/>
      </c>
      <c r="Q34" s="163" t="str">
        <f t="shared" si="1"/>
        <v/>
      </c>
      <c r="R34" s="163" t="str">
        <f t="shared" si="1"/>
        <v/>
      </c>
      <c r="S34" s="163" t="str">
        <f t="shared" si="1"/>
        <v/>
      </c>
      <c r="T34" s="163" t="str">
        <f t="shared" si="1"/>
        <v/>
      </c>
      <c r="U34" s="163" t="str">
        <f t="shared" si="1"/>
        <v/>
      </c>
      <c r="V34" s="163" t="str">
        <f t="shared" si="1"/>
        <v/>
      </c>
      <c r="W34" s="163" t="str">
        <f t="shared" si="1"/>
        <v/>
      </c>
      <c r="X34" s="163" t="str">
        <f t="shared" si="1"/>
        <v/>
      </c>
      <c r="Y34" s="163" t="str">
        <f t="shared" si="1"/>
        <v/>
      </c>
      <c r="Z34" s="163" t="str">
        <f t="shared" si="1"/>
        <v/>
      </c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</row>
    <row r="35" spans="1:51" ht="11.25" customHeight="1">
      <c r="A35" s="96">
        <v>29</v>
      </c>
      <c r="B35" s="155">
        <f t="shared" si="2"/>
        <v>43525</v>
      </c>
      <c r="C35" s="163" t="str">
        <f t="shared" si="1"/>
        <v/>
      </c>
      <c r="D35" s="163" t="str">
        <f t="shared" si="1"/>
        <v/>
      </c>
      <c r="E35" s="163" t="str">
        <f t="shared" si="1"/>
        <v/>
      </c>
      <c r="F35" s="163" t="str">
        <f t="shared" si="1"/>
        <v/>
      </c>
      <c r="G35" s="163" t="str">
        <f t="shared" si="1"/>
        <v/>
      </c>
      <c r="H35" s="163" t="str">
        <f t="shared" si="1"/>
        <v/>
      </c>
      <c r="I35" s="163" t="str">
        <f t="shared" si="1"/>
        <v/>
      </c>
      <c r="J35" s="163" t="str">
        <f t="shared" si="1"/>
        <v/>
      </c>
      <c r="K35" s="163" t="str">
        <f t="shared" si="1"/>
        <v/>
      </c>
      <c r="L35" s="163" t="str">
        <f t="shared" si="1"/>
        <v/>
      </c>
      <c r="M35" s="163" t="str">
        <f t="shared" si="1"/>
        <v/>
      </c>
      <c r="N35" s="163" t="str">
        <f t="shared" si="1"/>
        <v/>
      </c>
      <c r="O35" s="163" t="str">
        <f t="shared" si="1"/>
        <v/>
      </c>
      <c r="P35" s="163" t="str">
        <f t="shared" si="1"/>
        <v/>
      </c>
      <c r="Q35" s="163" t="str">
        <f t="shared" si="1"/>
        <v/>
      </c>
      <c r="R35" s="163" t="str">
        <f t="shared" si="1"/>
        <v/>
      </c>
      <c r="S35" s="163" t="str">
        <f t="shared" si="1"/>
        <v/>
      </c>
      <c r="T35" s="163" t="str">
        <f t="shared" si="1"/>
        <v/>
      </c>
      <c r="U35" s="163" t="str">
        <f t="shared" si="1"/>
        <v/>
      </c>
      <c r="V35" s="163" t="str">
        <f t="shared" si="1"/>
        <v/>
      </c>
      <c r="W35" s="163" t="str">
        <f t="shared" si="1"/>
        <v/>
      </c>
      <c r="X35" s="163" t="str">
        <f t="shared" si="1"/>
        <v/>
      </c>
      <c r="Y35" s="163" t="str">
        <f t="shared" si="1"/>
        <v/>
      </c>
      <c r="Z35" s="163" t="str">
        <f t="shared" si="1"/>
        <v/>
      </c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</row>
    <row r="36" spans="1:51" ht="11.25" customHeight="1">
      <c r="A36" s="96">
        <v>30</v>
      </c>
      <c r="B36" s="155">
        <f t="shared" si="2"/>
        <v>43526</v>
      </c>
      <c r="C36" s="163" t="str">
        <f t="shared" si="1"/>
        <v/>
      </c>
      <c r="D36" s="163" t="str">
        <f t="shared" si="1"/>
        <v/>
      </c>
      <c r="E36" s="163" t="str">
        <f t="shared" si="1"/>
        <v/>
      </c>
      <c r="F36" s="163" t="str">
        <f t="shared" si="1"/>
        <v/>
      </c>
      <c r="G36" s="163" t="str">
        <f t="shared" si="1"/>
        <v/>
      </c>
      <c r="H36" s="163" t="str">
        <f t="shared" si="1"/>
        <v/>
      </c>
      <c r="I36" s="163" t="str">
        <f t="shared" si="1"/>
        <v/>
      </c>
      <c r="J36" s="163" t="str">
        <f t="shared" si="1"/>
        <v/>
      </c>
      <c r="K36" s="163" t="str">
        <f t="shared" si="1"/>
        <v/>
      </c>
      <c r="L36" s="163" t="str">
        <f t="shared" si="1"/>
        <v/>
      </c>
      <c r="M36" s="163" t="str">
        <f t="shared" si="1"/>
        <v/>
      </c>
      <c r="N36" s="163" t="str">
        <f t="shared" si="1"/>
        <v/>
      </c>
      <c r="O36" s="163" t="str">
        <f t="shared" si="1"/>
        <v/>
      </c>
      <c r="P36" s="163" t="str">
        <f t="shared" si="1"/>
        <v/>
      </c>
      <c r="Q36" s="163" t="str">
        <f t="shared" si="1"/>
        <v/>
      </c>
      <c r="R36" s="163" t="str">
        <f t="shared" si="1"/>
        <v/>
      </c>
      <c r="S36" s="163" t="str">
        <f t="shared" si="1"/>
        <v/>
      </c>
      <c r="T36" s="163" t="str">
        <f t="shared" si="1"/>
        <v/>
      </c>
      <c r="U36" s="163" t="str">
        <f t="shared" si="1"/>
        <v/>
      </c>
      <c r="V36" s="163" t="str">
        <f t="shared" si="1"/>
        <v/>
      </c>
      <c r="W36" s="163" t="str">
        <f t="shared" si="1"/>
        <v/>
      </c>
      <c r="X36" s="163" t="str">
        <f t="shared" si="1"/>
        <v/>
      </c>
      <c r="Y36" s="163" t="str">
        <f t="shared" si="1"/>
        <v/>
      </c>
      <c r="Z36" s="163" t="str">
        <f t="shared" si="1"/>
        <v/>
      </c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</row>
    <row r="37" spans="1:51" ht="11.25" customHeight="1">
      <c r="A37" s="201">
        <v>31</v>
      </c>
      <c r="B37" s="155">
        <f t="shared" si="2"/>
        <v>43527</v>
      </c>
      <c r="C37" s="164" t="str">
        <f t="shared" si="1"/>
        <v/>
      </c>
      <c r="D37" s="164" t="str">
        <f t="shared" si="1"/>
        <v/>
      </c>
      <c r="E37" s="164" t="str">
        <f t="shared" si="1"/>
        <v/>
      </c>
      <c r="F37" s="164" t="str">
        <f t="shared" si="1"/>
        <v/>
      </c>
      <c r="G37" s="164" t="str">
        <f t="shared" si="1"/>
        <v/>
      </c>
      <c r="H37" s="164" t="str">
        <f t="shared" si="1"/>
        <v/>
      </c>
      <c r="I37" s="164" t="str">
        <f t="shared" si="1"/>
        <v/>
      </c>
      <c r="J37" s="164" t="str">
        <f t="shared" si="1"/>
        <v/>
      </c>
      <c r="K37" s="164" t="str">
        <f t="shared" si="1"/>
        <v/>
      </c>
      <c r="L37" s="164" t="str">
        <f t="shared" si="1"/>
        <v/>
      </c>
      <c r="M37" s="164" t="str">
        <f t="shared" si="1"/>
        <v/>
      </c>
      <c r="N37" s="164" t="str">
        <f t="shared" si="1"/>
        <v/>
      </c>
      <c r="O37" s="164" t="str">
        <f t="shared" si="1"/>
        <v/>
      </c>
      <c r="P37" s="164" t="str">
        <f t="shared" si="1"/>
        <v/>
      </c>
      <c r="Q37" s="164" t="str">
        <f t="shared" si="1"/>
        <v/>
      </c>
      <c r="R37" s="164" t="str">
        <f t="shared" si="1"/>
        <v/>
      </c>
      <c r="S37" s="164" t="str">
        <f t="shared" si="1"/>
        <v/>
      </c>
      <c r="T37" s="164" t="str">
        <f t="shared" si="1"/>
        <v/>
      </c>
      <c r="U37" s="164" t="str">
        <f t="shared" si="1"/>
        <v/>
      </c>
      <c r="V37" s="164" t="str">
        <f t="shared" si="1"/>
        <v/>
      </c>
      <c r="W37" s="164" t="str">
        <f t="shared" si="1"/>
        <v/>
      </c>
      <c r="X37" s="164" t="str">
        <f t="shared" si="1"/>
        <v/>
      </c>
      <c r="Y37" s="164" t="str">
        <f t="shared" si="1"/>
        <v/>
      </c>
      <c r="Z37" s="164" t="str">
        <f t="shared" si="1"/>
        <v/>
      </c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</row>
    <row r="38" spans="1:51" ht="11.25" customHeight="1">
      <c r="A38" s="151" t="s">
        <v>33</v>
      </c>
      <c r="B38" s="156"/>
      <c r="C38" s="166" t="str">
        <f>IF(AB38="","",TEXT(ROUND(AB38,(IF(C$5="",100,C$5)-1)-INT(LOG(ABS(AB38)+(AB38=0)))),"#,##0"&amp;IF(INT(LOG(ABS(ROUND(AB38,(IF(C$5="",100,C$5)-1)-INT(LOG(ABS(AB38)+(AB38=0)))))+(ROUND(AB38,(IF(C$5="",100,C$5)-1)-INT(LOG(ABS(AB38)+(AB38=0))))=0)))+1&gt;=IF(C$5="",100,C$5),"",IF(C$6&gt;0,".","")&amp;REPT("0",IF(IF(C$5="",100,C$5)-INT(LOG(ABS(ROUND(AB38,(IF(C$5="",100,C$5)-1)-INT(LOG(ABS(AB38)+(AB38=0)))))+(ROUND(AB38,(IF(C$5="",100,C$5)-1)-INT(LOG(ABS(AB38)+(AB38=0))))=0)))-1&gt;C$6,C$6,IF(C$5="",100,C$5)-INT(LOG(ABS(ROUND(AB38,(IF(C$5="",100,C$5)-1)-INT(LOG(ABS(AB38)+(AB38=0)))))+(ROUND(AB38,(IF(C$5="",100,C$5)-1)-INT(LOG(ABS(AB38)+(AB38=0))))=0)))-1)))))</f>
        <v/>
      </c>
      <c r="D38" s="149" t="s">
        <v>58</v>
      </c>
      <c r="E38" s="166" t="str">
        <f t="shared" ref="E38:Z42" si="3">IF(AD38="","",TEXT(ROUND(AD38,(IF(E$5="",100,E$5)-1)-INT(LOG(ABS(AD38)+(AD38=0)))),"#,##0"&amp;IF(INT(LOG(ABS(ROUND(AD38,(IF(E$5="",100,E$5)-1)-INT(LOG(ABS(AD38)+(AD38=0)))))+(ROUND(AD38,(IF(E$5="",100,E$5)-1)-INT(LOG(ABS(AD38)+(AD38=0))))=0)))+1&gt;=IF(E$5="",100,E$5),"",IF(E$6&gt;0,".","")&amp;REPT("0",IF(IF(E$5="",100,E$5)-INT(LOG(ABS(ROUND(AD38,(IF(E$5="",100,E$5)-1)-INT(LOG(ABS(AD38)+(AD38=0)))))+(ROUND(AD38,(IF(E$5="",100,E$5)-1)-INT(LOG(ABS(AD38)+(AD38=0))))=0)))-1&gt;E$6,E$6,IF(E$5="",100,E$5)-INT(LOG(ABS(ROUND(AD38,(IF(E$5="",100,E$5)-1)-INT(LOG(ABS(AD38)+(AD38=0)))))+(ROUND(AD38,(IF(E$5="",100,E$5)-1)-INT(LOG(ABS(AD38)+(AD38=0))))=0)))-1)))))</f>
        <v/>
      </c>
      <c r="F38" s="166" t="str">
        <f t="shared" si="3"/>
        <v/>
      </c>
      <c r="G38" s="166" t="str">
        <f t="shared" si="3"/>
        <v/>
      </c>
      <c r="H38" s="166" t="str">
        <f t="shared" si="3"/>
        <v/>
      </c>
      <c r="I38" s="166" t="str">
        <f t="shared" si="3"/>
        <v/>
      </c>
      <c r="J38" s="166" t="str">
        <f t="shared" si="3"/>
        <v/>
      </c>
      <c r="K38" s="166" t="str">
        <f t="shared" si="3"/>
        <v/>
      </c>
      <c r="L38" s="166" t="str">
        <f t="shared" si="3"/>
        <v/>
      </c>
      <c r="M38" s="166" t="str">
        <f t="shared" si="3"/>
        <v/>
      </c>
      <c r="N38" s="166" t="str">
        <f t="shared" si="3"/>
        <v/>
      </c>
      <c r="O38" s="166" t="str">
        <f t="shared" si="3"/>
        <v/>
      </c>
      <c r="P38" s="166" t="str">
        <f t="shared" si="3"/>
        <v/>
      </c>
      <c r="Q38" s="166" t="str">
        <f t="shared" si="3"/>
        <v/>
      </c>
      <c r="R38" s="166" t="str">
        <f t="shared" si="3"/>
        <v/>
      </c>
      <c r="S38" s="166" t="str">
        <f t="shared" si="3"/>
        <v/>
      </c>
      <c r="T38" s="166" t="str">
        <f t="shared" si="3"/>
        <v/>
      </c>
      <c r="U38" s="166" t="str">
        <f t="shared" si="3"/>
        <v/>
      </c>
      <c r="V38" s="166" t="str">
        <f t="shared" si="3"/>
        <v/>
      </c>
      <c r="W38" s="166" t="str">
        <f t="shared" si="3"/>
        <v/>
      </c>
      <c r="X38" s="166" t="str">
        <f t="shared" si="3"/>
        <v/>
      </c>
      <c r="Y38" s="166" t="str">
        <f t="shared" si="3"/>
        <v/>
      </c>
      <c r="Z38" s="166" t="str">
        <f t="shared" si="3"/>
        <v/>
      </c>
      <c r="AB38" s="176" t="str">
        <f>IF(COUNT(AB7:AB37)=0,"",SUM(AB7:AB37))</f>
        <v/>
      </c>
      <c r="AC38" s="175" t="s">
        <v>58</v>
      </c>
      <c r="AD38" s="176" t="str">
        <f t="shared" ref="AD38:AY38" si="4">IF(COUNT(AD7:AD37)=0,"",SUM(AD7:AD37))</f>
        <v/>
      </c>
      <c r="AE38" s="176" t="str">
        <f t="shared" si="4"/>
        <v/>
      </c>
      <c r="AF38" s="176" t="str">
        <f t="shared" si="4"/>
        <v/>
      </c>
      <c r="AG38" s="176" t="str">
        <f t="shared" si="4"/>
        <v/>
      </c>
      <c r="AH38" s="176" t="str">
        <f t="shared" si="4"/>
        <v/>
      </c>
      <c r="AI38" s="176" t="str">
        <f t="shared" si="4"/>
        <v/>
      </c>
      <c r="AJ38" s="176" t="str">
        <f t="shared" si="4"/>
        <v/>
      </c>
      <c r="AK38" s="176" t="str">
        <f t="shared" si="4"/>
        <v/>
      </c>
      <c r="AL38" s="176" t="str">
        <f t="shared" si="4"/>
        <v/>
      </c>
      <c r="AM38" s="176" t="str">
        <f t="shared" si="4"/>
        <v/>
      </c>
      <c r="AN38" s="176" t="str">
        <f t="shared" si="4"/>
        <v/>
      </c>
      <c r="AO38" s="176" t="str">
        <f t="shared" si="4"/>
        <v/>
      </c>
      <c r="AP38" s="176" t="str">
        <f t="shared" si="4"/>
        <v/>
      </c>
      <c r="AQ38" s="176" t="str">
        <f t="shared" si="4"/>
        <v/>
      </c>
      <c r="AR38" s="176" t="str">
        <f t="shared" si="4"/>
        <v/>
      </c>
      <c r="AS38" s="176" t="str">
        <f t="shared" si="4"/>
        <v/>
      </c>
      <c r="AT38" s="176" t="str">
        <f t="shared" si="4"/>
        <v/>
      </c>
      <c r="AU38" s="176" t="str">
        <f t="shared" si="4"/>
        <v/>
      </c>
      <c r="AV38" s="176" t="str">
        <f t="shared" si="4"/>
        <v/>
      </c>
      <c r="AW38" s="176" t="str">
        <f t="shared" si="4"/>
        <v/>
      </c>
      <c r="AX38" s="176" t="str">
        <f t="shared" si="4"/>
        <v/>
      </c>
      <c r="AY38" s="176" t="str">
        <f t="shared" si="4"/>
        <v/>
      </c>
    </row>
    <row r="39" spans="1:51" ht="11.25" customHeight="1">
      <c r="A39" s="152" t="s">
        <v>34</v>
      </c>
      <c r="B39" s="157"/>
      <c r="C39" s="163" t="str">
        <f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163" t="str">
        <f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163" t="str">
        <f t="shared" si="3"/>
        <v/>
      </c>
      <c r="F39" s="163" t="str">
        <f t="shared" si="3"/>
        <v/>
      </c>
      <c r="G39" s="163" t="str">
        <f t="shared" si="3"/>
        <v/>
      </c>
      <c r="H39" s="163" t="str">
        <f t="shared" si="3"/>
        <v/>
      </c>
      <c r="I39" s="163" t="str">
        <f t="shared" si="3"/>
        <v/>
      </c>
      <c r="J39" s="163" t="str">
        <f t="shared" si="3"/>
        <v/>
      </c>
      <c r="K39" s="163" t="str">
        <f t="shared" si="3"/>
        <v/>
      </c>
      <c r="L39" s="163" t="str">
        <f t="shared" si="3"/>
        <v/>
      </c>
      <c r="M39" s="163" t="str">
        <f t="shared" si="3"/>
        <v/>
      </c>
      <c r="N39" s="163" t="str">
        <f t="shared" si="3"/>
        <v/>
      </c>
      <c r="O39" s="163" t="str">
        <f t="shared" si="3"/>
        <v/>
      </c>
      <c r="P39" s="163" t="str">
        <f t="shared" si="3"/>
        <v/>
      </c>
      <c r="Q39" s="163" t="str">
        <f t="shared" si="3"/>
        <v/>
      </c>
      <c r="R39" s="163" t="str">
        <f t="shared" si="3"/>
        <v/>
      </c>
      <c r="S39" s="163" t="str">
        <f t="shared" si="3"/>
        <v/>
      </c>
      <c r="T39" s="163" t="str">
        <f t="shared" si="3"/>
        <v/>
      </c>
      <c r="U39" s="163" t="str">
        <f t="shared" si="3"/>
        <v/>
      </c>
      <c r="V39" s="163" t="str">
        <f t="shared" si="3"/>
        <v/>
      </c>
      <c r="W39" s="163" t="str">
        <f t="shared" si="3"/>
        <v/>
      </c>
      <c r="X39" s="163" t="str">
        <f t="shared" si="3"/>
        <v/>
      </c>
      <c r="Y39" s="163" t="str">
        <f t="shared" si="3"/>
        <v/>
      </c>
      <c r="Z39" s="163" t="str">
        <f t="shared" si="3"/>
        <v/>
      </c>
      <c r="AB39" s="176" t="str">
        <f t="shared" ref="AB39:AY39" si="5">IF(COUNT(AB7:AB37)=0,"",AVERAGE(AB7:AB37))</f>
        <v/>
      </c>
      <c r="AC39" s="176" t="str">
        <f t="shared" si="5"/>
        <v/>
      </c>
      <c r="AD39" s="176" t="str">
        <f t="shared" si="5"/>
        <v/>
      </c>
      <c r="AE39" s="176" t="str">
        <f t="shared" si="5"/>
        <v/>
      </c>
      <c r="AF39" s="176" t="str">
        <f t="shared" si="5"/>
        <v/>
      </c>
      <c r="AG39" s="176" t="str">
        <f t="shared" si="5"/>
        <v/>
      </c>
      <c r="AH39" s="176" t="str">
        <f t="shared" si="5"/>
        <v/>
      </c>
      <c r="AI39" s="176" t="str">
        <f t="shared" si="5"/>
        <v/>
      </c>
      <c r="AJ39" s="176" t="str">
        <f t="shared" si="5"/>
        <v/>
      </c>
      <c r="AK39" s="176" t="str">
        <f t="shared" si="5"/>
        <v/>
      </c>
      <c r="AL39" s="176" t="str">
        <f t="shared" si="5"/>
        <v/>
      </c>
      <c r="AM39" s="176" t="str">
        <f t="shared" si="5"/>
        <v/>
      </c>
      <c r="AN39" s="176" t="str">
        <f t="shared" si="5"/>
        <v/>
      </c>
      <c r="AO39" s="176" t="str">
        <f t="shared" si="5"/>
        <v/>
      </c>
      <c r="AP39" s="176" t="str">
        <f t="shared" si="5"/>
        <v/>
      </c>
      <c r="AQ39" s="176" t="str">
        <f t="shared" si="5"/>
        <v/>
      </c>
      <c r="AR39" s="176" t="str">
        <f t="shared" si="5"/>
        <v/>
      </c>
      <c r="AS39" s="176" t="str">
        <f t="shared" si="5"/>
        <v/>
      </c>
      <c r="AT39" s="176" t="str">
        <f t="shared" si="5"/>
        <v/>
      </c>
      <c r="AU39" s="176" t="str">
        <f t="shared" si="5"/>
        <v/>
      </c>
      <c r="AV39" s="176" t="str">
        <f t="shared" si="5"/>
        <v/>
      </c>
      <c r="AW39" s="176" t="str">
        <f t="shared" si="5"/>
        <v/>
      </c>
      <c r="AX39" s="176" t="str">
        <f t="shared" si="5"/>
        <v/>
      </c>
      <c r="AY39" s="176" t="str">
        <f t="shared" si="5"/>
        <v/>
      </c>
    </row>
    <row r="40" spans="1:51" ht="11.25" customHeight="1">
      <c r="A40" s="152" t="s">
        <v>35</v>
      </c>
      <c r="B40" s="157"/>
      <c r="C40" s="163" t="str">
        <f>IF(AB40="","",TEXT(ROUND(AB40,(IF(C$5="",100,C$5)-1)-INT(LOG(ABS(AB40)+(AB40=0)))),"#,##0"&amp;IF(INT(LOG(ABS(ROUND(AB40,(IF(C$5="",100,C$5)-1)-INT(LOG(ABS(AB40)+(AB40=0)))))+(ROUND(AB40,(IF(C$5="",100,C$5)-1)-INT(LOG(ABS(AB40)+(AB40=0))))=0)))+1&gt;=IF(C$5="",100,C$5),"",IF(C$6&gt;0,".","")&amp;REPT("0",IF(IF(C$5="",100,C$5)-INT(LOG(ABS(ROUND(AB40,(IF(C$5="",100,C$5)-1)-INT(LOG(ABS(AB40)+(AB40=0)))))+(ROUND(AB40,(IF(C$5="",100,C$5)-1)-INT(LOG(ABS(AB40)+(AB40=0))))=0)))-1&gt;C$6,C$6,IF(C$5="",100,C$5)-INT(LOG(ABS(ROUND(AB40,(IF(C$5="",100,C$5)-1)-INT(LOG(ABS(AB40)+(AB40=0)))))+(ROUND(AB40,(IF(C$5="",100,C$5)-1)-INT(LOG(ABS(AB40)+(AB40=0))))=0)))-1)))))</f>
        <v/>
      </c>
      <c r="D40" s="163" t="str">
        <f>IF(AC40="","",TEXT(ROUND(AC40,(IF(D$5="",100,D$5)-1)-INT(LOG(ABS(AC40)+(AC40=0)))),"#,##0"&amp;IF(INT(LOG(ABS(ROUND(AC40,(IF(D$5="",100,D$5)-1)-INT(LOG(ABS(AC40)+(AC40=0)))))+(ROUND(AC40,(IF(D$5="",100,D$5)-1)-INT(LOG(ABS(AC40)+(AC40=0))))=0)))+1&gt;=IF(D$5="",100,D$5),"",IF(D$6&gt;0,".","")&amp;REPT("0",IF(IF(D$5="",100,D$5)-INT(LOG(ABS(ROUND(AC40,(IF(D$5="",100,D$5)-1)-INT(LOG(ABS(AC40)+(AC40=0)))))+(ROUND(AC40,(IF(D$5="",100,D$5)-1)-INT(LOG(ABS(AC40)+(AC40=0))))=0)))-1&gt;D$6,D$6,IF(D$5="",100,D$5)-INT(LOG(ABS(ROUND(AC40,(IF(D$5="",100,D$5)-1)-INT(LOG(ABS(AC40)+(AC40=0)))))+(ROUND(AC40,(IF(D$5="",100,D$5)-1)-INT(LOG(ABS(AC40)+(AC40=0))))=0)))-1)))))</f>
        <v/>
      </c>
      <c r="E40" s="163" t="str">
        <f t="shared" si="3"/>
        <v/>
      </c>
      <c r="F40" s="163" t="str">
        <f t="shared" si="3"/>
        <v/>
      </c>
      <c r="G40" s="163" t="str">
        <f t="shared" si="3"/>
        <v/>
      </c>
      <c r="H40" s="163" t="str">
        <f t="shared" si="3"/>
        <v/>
      </c>
      <c r="I40" s="163" t="str">
        <f t="shared" si="3"/>
        <v/>
      </c>
      <c r="J40" s="163" t="str">
        <f t="shared" si="3"/>
        <v/>
      </c>
      <c r="K40" s="163" t="str">
        <f t="shared" si="3"/>
        <v/>
      </c>
      <c r="L40" s="163" t="str">
        <f t="shared" si="3"/>
        <v/>
      </c>
      <c r="M40" s="163" t="str">
        <f t="shared" si="3"/>
        <v/>
      </c>
      <c r="N40" s="163" t="str">
        <f t="shared" si="3"/>
        <v/>
      </c>
      <c r="O40" s="163" t="str">
        <f t="shared" si="3"/>
        <v/>
      </c>
      <c r="P40" s="163" t="str">
        <f t="shared" si="3"/>
        <v/>
      </c>
      <c r="Q40" s="163" t="str">
        <f t="shared" si="3"/>
        <v/>
      </c>
      <c r="R40" s="163" t="str">
        <f t="shared" si="3"/>
        <v/>
      </c>
      <c r="S40" s="163" t="str">
        <f t="shared" si="3"/>
        <v/>
      </c>
      <c r="T40" s="163" t="str">
        <f t="shared" si="3"/>
        <v/>
      </c>
      <c r="U40" s="163" t="str">
        <f t="shared" si="3"/>
        <v/>
      </c>
      <c r="V40" s="163" t="str">
        <f t="shared" si="3"/>
        <v/>
      </c>
      <c r="W40" s="163" t="str">
        <f t="shared" si="3"/>
        <v/>
      </c>
      <c r="X40" s="163" t="str">
        <f t="shared" si="3"/>
        <v/>
      </c>
      <c r="Y40" s="163" t="str">
        <f t="shared" si="3"/>
        <v/>
      </c>
      <c r="Z40" s="163" t="str">
        <f t="shared" si="3"/>
        <v/>
      </c>
      <c r="AB40" s="176" t="str">
        <f t="shared" ref="AB40:AY40" si="6">IF(COUNT(AB7:AB37)=0,"",MAX(AB7:AB37))</f>
        <v/>
      </c>
      <c r="AC40" s="176" t="str">
        <f t="shared" si="6"/>
        <v/>
      </c>
      <c r="AD40" s="176" t="str">
        <f t="shared" si="6"/>
        <v/>
      </c>
      <c r="AE40" s="176" t="str">
        <f t="shared" si="6"/>
        <v/>
      </c>
      <c r="AF40" s="176" t="str">
        <f t="shared" si="6"/>
        <v/>
      </c>
      <c r="AG40" s="176" t="str">
        <f t="shared" si="6"/>
        <v/>
      </c>
      <c r="AH40" s="176" t="str">
        <f t="shared" si="6"/>
        <v/>
      </c>
      <c r="AI40" s="176" t="str">
        <f t="shared" si="6"/>
        <v/>
      </c>
      <c r="AJ40" s="176" t="str">
        <f t="shared" si="6"/>
        <v/>
      </c>
      <c r="AK40" s="176" t="str">
        <f t="shared" si="6"/>
        <v/>
      </c>
      <c r="AL40" s="176" t="str">
        <f t="shared" si="6"/>
        <v/>
      </c>
      <c r="AM40" s="176" t="str">
        <f t="shared" si="6"/>
        <v/>
      </c>
      <c r="AN40" s="176" t="str">
        <f t="shared" si="6"/>
        <v/>
      </c>
      <c r="AO40" s="176" t="str">
        <f t="shared" si="6"/>
        <v/>
      </c>
      <c r="AP40" s="176" t="str">
        <f t="shared" si="6"/>
        <v/>
      </c>
      <c r="AQ40" s="176" t="str">
        <f t="shared" si="6"/>
        <v/>
      </c>
      <c r="AR40" s="176" t="str">
        <f t="shared" si="6"/>
        <v/>
      </c>
      <c r="AS40" s="176" t="str">
        <f t="shared" si="6"/>
        <v/>
      </c>
      <c r="AT40" s="176" t="str">
        <f t="shared" si="6"/>
        <v/>
      </c>
      <c r="AU40" s="176" t="str">
        <f t="shared" si="6"/>
        <v/>
      </c>
      <c r="AV40" s="176" t="str">
        <f t="shared" si="6"/>
        <v/>
      </c>
      <c r="AW40" s="176" t="str">
        <f t="shared" si="6"/>
        <v/>
      </c>
      <c r="AX40" s="176" t="str">
        <f t="shared" si="6"/>
        <v/>
      </c>
      <c r="AY40" s="176" t="str">
        <f t="shared" si="6"/>
        <v/>
      </c>
    </row>
    <row r="41" spans="1:51" ht="11.25" customHeight="1">
      <c r="A41" s="152" t="s">
        <v>38</v>
      </c>
      <c r="B41" s="157"/>
      <c r="C41" s="163" t="str">
        <f>IF(AB41="","",TEXT(ROUND(AB41,(IF(C$5="",100,C$5)-1)-INT(LOG(ABS(AB41)+(AB41=0)))),"#,##0"&amp;IF(INT(LOG(ABS(ROUND(AB41,(IF(C$5="",100,C$5)-1)-INT(LOG(ABS(AB41)+(AB41=0)))))+(ROUND(AB41,(IF(C$5="",100,C$5)-1)-INT(LOG(ABS(AB41)+(AB41=0))))=0)))+1&gt;=IF(C$5="",100,C$5),"",IF(C$6&gt;0,".","")&amp;REPT("0",IF(IF(C$5="",100,C$5)-INT(LOG(ABS(ROUND(AB41,(IF(C$5="",100,C$5)-1)-INT(LOG(ABS(AB41)+(AB41=0)))))+(ROUND(AB41,(IF(C$5="",100,C$5)-1)-INT(LOG(ABS(AB41)+(AB41=0))))=0)))-1&gt;C$6,C$6,IF(C$5="",100,C$5)-INT(LOG(ABS(ROUND(AB41,(IF(C$5="",100,C$5)-1)-INT(LOG(ABS(AB41)+(AB41=0)))))+(ROUND(AB41,(IF(C$5="",100,C$5)-1)-INT(LOG(ABS(AB41)+(AB41=0))))=0)))-1)))))</f>
        <v/>
      </c>
      <c r="D41" s="163" t="str">
        <f>IF(AC41="","",TEXT(ROUND(AC41,(IF(D$5="",100,D$5)-1)-INT(LOG(ABS(AC41)+(AC41=0)))),"#,##0"&amp;IF(INT(LOG(ABS(ROUND(AC41,(IF(D$5="",100,D$5)-1)-INT(LOG(ABS(AC41)+(AC41=0)))))+(ROUND(AC41,(IF(D$5="",100,D$5)-1)-INT(LOG(ABS(AC41)+(AC41=0))))=0)))+1&gt;=IF(D$5="",100,D$5),"",IF(D$6&gt;0,".","")&amp;REPT("0",IF(IF(D$5="",100,D$5)-INT(LOG(ABS(ROUND(AC41,(IF(D$5="",100,D$5)-1)-INT(LOG(ABS(AC41)+(AC41=0)))))+(ROUND(AC41,(IF(D$5="",100,D$5)-1)-INT(LOG(ABS(AC41)+(AC41=0))))=0)))-1&gt;D$6,D$6,IF(D$5="",100,D$5)-INT(LOG(ABS(ROUND(AC41,(IF(D$5="",100,D$5)-1)-INT(LOG(ABS(AC41)+(AC41=0)))))+(ROUND(AC41,(IF(D$5="",100,D$5)-1)-INT(LOG(ABS(AC41)+(AC41=0))))=0)))-1)))))</f>
        <v/>
      </c>
      <c r="E41" s="163" t="str">
        <f t="shared" si="3"/>
        <v/>
      </c>
      <c r="F41" s="163" t="str">
        <f t="shared" si="3"/>
        <v/>
      </c>
      <c r="G41" s="163" t="str">
        <f t="shared" si="3"/>
        <v/>
      </c>
      <c r="H41" s="163" t="str">
        <f t="shared" si="3"/>
        <v/>
      </c>
      <c r="I41" s="163" t="str">
        <f t="shared" si="3"/>
        <v/>
      </c>
      <c r="J41" s="163" t="str">
        <f t="shared" si="3"/>
        <v/>
      </c>
      <c r="K41" s="163" t="str">
        <f t="shared" si="3"/>
        <v/>
      </c>
      <c r="L41" s="163" t="str">
        <f t="shared" si="3"/>
        <v/>
      </c>
      <c r="M41" s="163" t="str">
        <f t="shared" si="3"/>
        <v/>
      </c>
      <c r="N41" s="163" t="str">
        <f t="shared" si="3"/>
        <v/>
      </c>
      <c r="O41" s="163" t="str">
        <f t="shared" si="3"/>
        <v/>
      </c>
      <c r="P41" s="163" t="str">
        <f t="shared" si="3"/>
        <v/>
      </c>
      <c r="Q41" s="163" t="str">
        <f t="shared" si="3"/>
        <v/>
      </c>
      <c r="R41" s="163" t="str">
        <f t="shared" si="3"/>
        <v/>
      </c>
      <c r="S41" s="163" t="str">
        <f t="shared" si="3"/>
        <v/>
      </c>
      <c r="T41" s="163" t="str">
        <f t="shared" si="3"/>
        <v/>
      </c>
      <c r="U41" s="163" t="str">
        <f t="shared" si="3"/>
        <v/>
      </c>
      <c r="V41" s="163" t="str">
        <f t="shared" si="3"/>
        <v/>
      </c>
      <c r="W41" s="163" t="str">
        <f t="shared" si="3"/>
        <v/>
      </c>
      <c r="X41" s="163" t="str">
        <f t="shared" si="3"/>
        <v/>
      </c>
      <c r="Y41" s="163" t="str">
        <f t="shared" si="3"/>
        <v/>
      </c>
      <c r="Z41" s="163" t="str">
        <f t="shared" si="3"/>
        <v/>
      </c>
      <c r="AB41" s="176" t="str">
        <f t="shared" ref="AB41:AY41" si="7">IF(COUNT(AB7:AB37)=0,"",MIN(AB7:AB37))</f>
        <v/>
      </c>
      <c r="AC41" s="176" t="str">
        <f t="shared" si="7"/>
        <v/>
      </c>
      <c r="AD41" s="176" t="str">
        <f t="shared" si="7"/>
        <v/>
      </c>
      <c r="AE41" s="176" t="str">
        <f t="shared" si="7"/>
        <v/>
      </c>
      <c r="AF41" s="176" t="str">
        <f t="shared" si="7"/>
        <v/>
      </c>
      <c r="AG41" s="176" t="str">
        <f t="shared" si="7"/>
        <v/>
      </c>
      <c r="AH41" s="176" t="str">
        <f t="shared" si="7"/>
        <v/>
      </c>
      <c r="AI41" s="176" t="str">
        <f t="shared" si="7"/>
        <v/>
      </c>
      <c r="AJ41" s="176" t="str">
        <f t="shared" si="7"/>
        <v/>
      </c>
      <c r="AK41" s="176" t="str">
        <f t="shared" si="7"/>
        <v/>
      </c>
      <c r="AL41" s="176" t="str">
        <f t="shared" si="7"/>
        <v/>
      </c>
      <c r="AM41" s="176" t="str">
        <f t="shared" si="7"/>
        <v/>
      </c>
      <c r="AN41" s="176" t="str">
        <f t="shared" si="7"/>
        <v/>
      </c>
      <c r="AO41" s="176" t="str">
        <f t="shared" si="7"/>
        <v/>
      </c>
      <c r="AP41" s="176" t="str">
        <f t="shared" si="7"/>
        <v/>
      </c>
      <c r="AQ41" s="176" t="str">
        <f t="shared" si="7"/>
        <v/>
      </c>
      <c r="AR41" s="176" t="str">
        <f t="shared" si="7"/>
        <v/>
      </c>
      <c r="AS41" s="176" t="str">
        <f t="shared" si="7"/>
        <v/>
      </c>
      <c r="AT41" s="176" t="str">
        <f t="shared" si="7"/>
        <v/>
      </c>
      <c r="AU41" s="176" t="str">
        <f t="shared" si="7"/>
        <v/>
      </c>
      <c r="AV41" s="176" t="str">
        <f t="shared" si="7"/>
        <v/>
      </c>
      <c r="AW41" s="176" t="str">
        <f t="shared" si="7"/>
        <v/>
      </c>
      <c r="AX41" s="176" t="str">
        <f t="shared" si="7"/>
        <v/>
      </c>
      <c r="AY41" s="176" t="str">
        <f t="shared" si="7"/>
        <v/>
      </c>
    </row>
    <row r="42" spans="1:51" ht="11.25" customHeight="1">
      <c r="A42" s="152" t="s">
        <v>42</v>
      </c>
      <c r="B42" s="157"/>
      <c r="C42" s="163" t="str">
        <f>IF(AB42="","",TEXT(ROUND(AB42,(IF(C$5="",100,C$5)-1)-INT(LOG(ABS(AB42)+(AB42=0)))),"#,##0"&amp;IF(INT(LOG(ABS(ROUND(AB42,(IF(C$5="",100,C$5)-1)-INT(LOG(ABS(AB42)+(AB42=0)))))+(ROUND(AB42,(IF(C$5="",100,C$5)-1)-INT(LOG(ABS(AB42)+(AB42=0))))=0)))+1&gt;=IF(C$5="",100,C$5),"",IF(C$6&gt;0,".","")&amp;REPT("0",IF(IF(C$5="",100,C$5)-INT(LOG(ABS(ROUND(AB42,(IF(C$5="",100,C$5)-1)-INT(LOG(ABS(AB42)+(AB42=0)))))+(ROUND(AB42,(IF(C$5="",100,C$5)-1)-INT(LOG(ABS(AB42)+(AB42=0))))=0)))-1&gt;C$6,C$6,IF(C$5="",100,C$5)-INT(LOG(ABS(ROUND(AB42,(IF(C$5="",100,C$5)-1)-INT(LOG(ABS(AB42)+(AB42=0)))))+(ROUND(AB42,(IF(C$5="",100,C$5)-1)-INT(LOG(ABS(AB42)+(AB42=0))))=0)))-1)))))</f>
        <v/>
      </c>
      <c r="D42" s="149" t="s">
        <v>58</v>
      </c>
      <c r="E42" s="163" t="str">
        <f t="shared" si="3"/>
        <v/>
      </c>
      <c r="F42" s="163" t="str">
        <f t="shared" si="3"/>
        <v/>
      </c>
      <c r="G42" s="163" t="str">
        <f t="shared" si="3"/>
        <v/>
      </c>
      <c r="H42" s="163" t="str">
        <f t="shared" si="3"/>
        <v/>
      </c>
      <c r="I42" s="163" t="str">
        <f t="shared" si="3"/>
        <v/>
      </c>
      <c r="J42" s="163" t="str">
        <f t="shared" si="3"/>
        <v/>
      </c>
      <c r="K42" s="163" t="str">
        <f t="shared" si="3"/>
        <v/>
      </c>
      <c r="L42" s="163" t="str">
        <f t="shared" si="3"/>
        <v/>
      </c>
      <c r="M42" s="163" t="str">
        <f t="shared" si="3"/>
        <v/>
      </c>
      <c r="N42" s="163" t="str">
        <f t="shared" si="3"/>
        <v/>
      </c>
      <c r="O42" s="163" t="str">
        <f t="shared" si="3"/>
        <v/>
      </c>
      <c r="P42" s="163" t="str">
        <f t="shared" si="3"/>
        <v/>
      </c>
      <c r="Q42" s="163" t="str">
        <f t="shared" si="3"/>
        <v/>
      </c>
      <c r="R42" s="163" t="str">
        <f t="shared" si="3"/>
        <v/>
      </c>
      <c r="S42" s="163" t="str">
        <f t="shared" si="3"/>
        <v/>
      </c>
      <c r="T42" s="163" t="str">
        <f t="shared" si="3"/>
        <v/>
      </c>
      <c r="U42" s="163" t="str">
        <f t="shared" si="3"/>
        <v/>
      </c>
      <c r="V42" s="163" t="str">
        <f t="shared" si="3"/>
        <v/>
      </c>
      <c r="W42" s="163" t="str">
        <f t="shared" si="3"/>
        <v/>
      </c>
      <c r="X42" s="163" t="str">
        <f t="shared" si="3"/>
        <v/>
      </c>
      <c r="Y42" s="163" t="str">
        <f t="shared" si="3"/>
        <v/>
      </c>
      <c r="Z42" s="163" t="str">
        <f t="shared" si="3"/>
        <v/>
      </c>
      <c r="AB42" s="163"/>
      <c r="AC42" s="149" t="s">
        <v>58</v>
      </c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</row>
  </sheetData>
  <mergeCells count="15">
    <mergeCell ref="C2:I2"/>
    <mergeCell ref="K2:Z2"/>
    <mergeCell ref="AB2:AH2"/>
    <mergeCell ref="AJ2:AY2"/>
    <mergeCell ref="A5:B5"/>
    <mergeCell ref="A6:B6"/>
    <mergeCell ref="A38:B38"/>
    <mergeCell ref="A39:B39"/>
    <mergeCell ref="A40:B40"/>
    <mergeCell ref="A41:B41"/>
    <mergeCell ref="A42:B42"/>
    <mergeCell ref="A2:A3"/>
    <mergeCell ref="B2:B3"/>
    <mergeCell ref="J2:J3"/>
    <mergeCell ref="AI2:AI3"/>
  </mergeCells>
  <phoneticPr fontId="3"/>
  <printOptions horizontalCentered="1"/>
  <pageMargins left="0.39370078740157477" right="0.39370078740157477" top="0.78740157480314954" bottom="0.59055118110236215" header="0.51181102362204722" footer="0.74803149606299213"/>
  <pageSetup paperSize="9" fitToWidth="1" fitToHeight="1" orientation="landscape" usePrinterDefaults="1" horizontalDpi="6553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CH42"/>
  <sheetViews>
    <sheetView view="pageBreakPreview" zoomScaleSheetLayoutView="100" workbookViewId="0">
      <selection activeCell="AA1" sqref="AA1"/>
    </sheetView>
  </sheetViews>
  <sheetFormatPr defaultRowHeight="9.6"/>
  <cols>
    <col min="1" max="2" width="3.375" style="138" customWidth="1"/>
    <col min="3" max="26" width="5.625" style="138" customWidth="1"/>
    <col min="27" max="51" width="4.625" style="138" customWidth="1"/>
    <col min="52" max="16384" width="9" style="138" customWidth="1"/>
  </cols>
  <sheetData>
    <row r="1" spans="1:86" s="139" customFormat="1" ht="23.25" customHeight="1">
      <c r="A1" s="143" t="str">
        <f>"施設管理月報2　"&amp;AC1&amp;"年"&amp;AE1&amp;"月分"</f>
        <v>施設管理月報2　2019年2月分</v>
      </c>
      <c r="C1" s="167"/>
      <c r="D1" s="167"/>
      <c r="E1" s="167"/>
      <c r="F1" s="167"/>
      <c r="G1" s="167"/>
      <c r="H1" s="167"/>
      <c r="I1" s="167"/>
      <c r="J1" s="172"/>
      <c r="K1" s="167"/>
      <c r="L1" s="167"/>
      <c r="M1" s="167"/>
      <c r="N1" s="167"/>
      <c r="O1" s="167"/>
      <c r="P1" s="167"/>
      <c r="Q1" s="167"/>
      <c r="R1" s="172"/>
      <c r="S1" s="167"/>
      <c r="T1" s="167"/>
      <c r="U1" s="167"/>
      <c r="V1" s="167"/>
      <c r="W1" s="167"/>
      <c r="X1" s="167"/>
      <c r="Y1" s="167"/>
      <c r="Z1" s="172"/>
      <c r="AB1" s="96" t="s">
        <v>132</v>
      </c>
      <c r="AC1" s="100">
        <v>2019</v>
      </c>
      <c r="AD1" s="102" t="s">
        <v>247</v>
      </c>
      <c r="AE1" s="107">
        <v>2</v>
      </c>
    </row>
    <row r="2" spans="1:86" s="139" customFormat="1" ht="12" customHeight="1">
      <c r="A2" s="181" t="s">
        <v>28</v>
      </c>
      <c r="B2" s="181" t="s">
        <v>31</v>
      </c>
      <c r="C2" s="152" t="s">
        <v>16</v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57"/>
      <c r="S2" s="152" t="s">
        <v>234</v>
      </c>
      <c r="T2" s="171"/>
      <c r="U2" s="171"/>
      <c r="V2" s="171"/>
      <c r="W2" s="171"/>
      <c r="X2" s="171"/>
      <c r="Y2" s="171"/>
      <c r="Z2" s="157"/>
      <c r="AB2" s="152" t="s">
        <v>16</v>
      </c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57"/>
      <c r="AR2" s="152" t="s">
        <v>234</v>
      </c>
      <c r="AS2" s="171"/>
      <c r="AT2" s="171"/>
      <c r="AU2" s="171"/>
      <c r="AV2" s="171"/>
      <c r="AW2" s="171"/>
      <c r="AX2" s="171"/>
      <c r="AY2" s="157"/>
    </row>
    <row r="3" spans="1:86" s="140" customFormat="1" ht="48" customHeight="1">
      <c r="A3" s="182"/>
      <c r="B3" s="182"/>
      <c r="C3" s="144" t="str">
        <f t="shared" ref="C3:Z3" si="0">IF(AB3="","",AB3)</f>
        <v/>
      </c>
      <c r="D3" s="144" t="str">
        <f t="shared" si="0"/>
        <v/>
      </c>
      <c r="E3" s="144" t="str">
        <f t="shared" si="0"/>
        <v/>
      </c>
      <c r="F3" s="144" t="str">
        <f t="shared" si="0"/>
        <v/>
      </c>
      <c r="G3" s="144" t="str">
        <f t="shared" si="0"/>
        <v/>
      </c>
      <c r="H3" s="144" t="str">
        <f t="shared" si="0"/>
        <v/>
      </c>
      <c r="I3" s="144" t="str">
        <f t="shared" si="0"/>
        <v/>
      </c>
      <c r="J3" s="144" t="str">
        <f t="shared" si="0"/>
        <v/>
      </c>
      <c r="K3" s="144" t="str">
        <f t="shared" si="0"/>
        <v/>
      </c>
      <c r="L3" s="144" t="str">
        <f t="shared" si="0"/>
        <v/>
      </c>
      <c r="M3" s="144" t="str">
        <f t="shared" si="0"/>
        <v/>
      </c>
      <c r="N3" s="144" t="str">
        <f t="shared" si="0"/>
        <v/>
      </c>
      <c r="O3" s="144" t="str">
        <f t="shared" si="0"/>
        <v/>
      </c>
      <c r="P3" s="144" t="str">
        <f t="shared" si="0"/>
        <v/>
      </c>
      <c r="Q3" s="144" t="str">
        <f t="shared" si="0"/>
        <v/>
      </c>
      <c r="R3" s="144" t="str">
        <f t="shared" si="0"/>
        <v/>
      </c>
      <c r="S3" s="144" t="str">
        <f t="shared" si="0"/>
        <v/>
      </c>
      <c r="T3" s="144" t="str">
        <f t="shared" si="0"/>
        <v/>
      </c>
      <c r="U3" s="144" t="str">
        <f t="shared" si="0"/>
        <v/>
      </c>
      <c r="V3" s="144" t="str">
        <f t="shared" si="0"/>
        <v/>
      </c>
      <c r="W3" s="144" t="str">
        <f t="shared" si="0"/>
        <v/>
      </c>
      <c r="X3" s="144" t="str">
        <f t="shared" si="0"/>
        <v/>
      </c>
      <c r="Y3" s="144" t="str">
        <f t="shared" si="0"/>
        <v/>
      </c>
      <c r="Z3" s="144" t="str">
        <f t="shared" si="0"/>
        <v/>
      </c>
      <c r="AA3" s="140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</row>
    <row r="4" spans="1:86" ht="12" customHeight="1">
      <c r="A4" s="146"/>
      <c r="B4" s="146"/>
      <c r="C4" s="160" t="s">
        <v>67</v>
      </c>
      <c r="D4" s="160" t="s">
        <v>67</v>
      </c>
      <c r="E4" s="160" t="s">
        <v>67</v>
      </c>
      <c r="F4" s="160" t="s">
        <v>67</v>
      </c>
      <c r="G4" s="160" t="s">
        <v>67</v>
      </c>
      <c r="H4" s="160" t="s">
        <v>67</v>
      </c>
      <c r="I4" s="160" t="s">
        <v>67</v>
      </c>
      <c r="J4" s="160" t="s">
        <v>67</v>
      </c>
      <c r="K4" s="160" t="s">
        <v>67</v>
      </c>
      <c r="L4" s="160" t="s">
        <v>67</v>
      </c>
      <c r="M4" s="160" t="s">
        <v>67</v>
      </c>
      <c r="N4" s="160" t="s">
        <v>67</v>
      </c>
      <c r="O4" s="160" t="s">
        <v>67</v>
      </c>
      <c r="P4" s="160" t="s">
        <v>67</v>
      </c>
      <c r="Q4" s="160" t="s">
        <v>67</v>
      </c>
      <c r="R4" s="160" t="s">
        <v>67</v>
      </c>
      <c r="S4" s="160" t="s">
        <v>67</v>
      </c>
      <c r="T4" s="160" t="s">
        <v>67</v>
      </c>
      <c r="U4" s="160" t="s">
        <v>67</v>
      </c>
      <c r="V4" s="160" t="s">
        <v>67</v>
      </c>
      <c r="W4" s="160" t="s">
        <v>67</v>
      </c>
      <c r="X4" s="160" t="s">
        <v>67</v>
      </c>
      <c r="Y4" s="160" t="s">
        <v>67</v>
      </c>
      <c r="Z4" s="160" t="s">
        <v>67</v>
      </c>
      <c r="AB4" s="160" t="s">
        <v>67</v>
      </c>
      <c r="AC4" s="160" t="s">
        <v>67</v>
      </c>
      <c r="AD4" s="160" t="s">
        <v>67</v>
      </c>
      <c r="AE4" s="160" t="s">
        <v>67</v>
      </c>
      <c r="AF4" s="160" t="s">
        <v>67</v>
      </c>
      <c r="AG4" s="160" t="s">
        <v>67</v>
      </c>
      <c r="AH4" s="160" t="s">
        <v>67</v>
      </c>
      <c r="AI4" s="160" t="s">
        <v>67</v>
      </c>
      <c r="AJ4" s="160" t="s">
        <v>67</v>
      </c>
      <c r="AK4" s="160" t="s">
        <v>67</v>
      </c>
      <c r="AL4" s="160" t="s">
        <v>67</v>
      </c>
      <c r="AM4" s="160" t="s">
        <v>67</v>
      </c>
      <c r="AN4" s="160" t="s">
        <v>67</v>
      </c>
      <c r="AO4" s="160" t="s">
        <v>67</v>
      </c>
      <c r="AP4" s="160" t="s">
        <v>67</v>
      </c>
      <c r="AQ4" s="160" t="s">
        <v>67</v>
      </c>
      <c r="AR4" s="160" t="s">
        <v>67</v>
      </c>
      <c r="AS4" s="160" t="s">
        <v>67</v>
      </c>
      <c r="AT4" s="160" t="s">
        <v>67</v>
      </c>
      <c r="AU4" s="160" t="s">
        <v>67</v>
      </c>
      <c r="AV4" s="160" t="s">
        <v>67</v>
      </c>
      <c r="AW4" s="160" t="s">
        <v>67</v>
      </c>
      <c r="AX4" s="160" t="s">
        <v>67</v>
      </c>
      <c r="AY4" s="160" t="s">
        <v>67</v>
      </c>
    </row>
    <row r="5" spans="1:86" ht="11.25" customHeight="1">
      <c r="A5" s="147" t="s">
        <v>175</v>
      </c>
      <c r="B5" s="147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07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96"/>
      <c r="AS5" s="96"/>
      <c r="AT5" s="96"/>
      <c r="AU5" s="96"/>
      <c r="AV5" s="96"/>
      <c r="AW5" s="96"/>
      <c r="AX5" s="96"/>
      <c r="AY5" s="96"/>
      <c r="AZ5" s="173"/>
      <c r="BA5" s="140"/>
      <c r="BB5" s="140"/>
      <c r="BC5" s="140"/>
      <c r="BD5" s="140"/>
      <c r="BE5" s="140"/>
      <c r="BF5" s="140"/>
      <c r="BG5" s="140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09"/>
      <c r="CA5" s="209"/>
      <c r="CB5" s="209"/>
      <c r="CC5" s="209"/>
      <c r="CD5" s="209"/>
      <c r="CE5" s="209"/>
      <c r="CF5" s="209"/>
      <c r="CG5" s="209"/>
      <c r="CH5" s="209"/>
    </row>
    <row r="6" spans="1:86" ht="11.25" customHeight="1">
      <c r="A6" s="147" t="s">
        <v>245</v>
      </c>
      <c r="B6" s="147"/>
      <c r="C6" s="187">
        <v>0</v>
      </c>
      <c r="D6" s="187">
        <v>0</v>
      </c>
      <c r="E6" s="187">
        <v>0</v>
      </c>
      <c r="F6" s="187">
        <v>0</v>
      </c>
      <c r="G6" s="187">
        <v>0</v>
      </c>
      <c r="H6" s="187">
        <v>0</v>
      </c>
      <c r="I6" s="187">
        <v>0</v>
      </c>
      <c r="J6" s="187">
        <v>0</v>
      </c>
      <c r="K6" s="187">
        <v>0</v>
      </c>
      <c r="L6" s="187">
        <v>0</v>
      </c>
      <c r="M6" s="187">
        <v>0</v>
      </c>
      <c r="N6" s="187">
        <v>0</v>
      </c>
      <c r="O6" s="187">
        <v>0</v>
      </c>
      <c r="P6" s="187">
        <v>0</v>
      </c>
      <c r="Q6" s="187">
        <v>0</v>
      </c>
      <c r="R6" s="187">
        <v>0</v>
      </c>
      <c r="S6" s="187">
        <v>0</v>
      </c>
      <c r="T6" s="187">
        <v>0</v>
      </c>
      <c r="U6" s="187">
        <v>0</v>
      </c>
      <c r="V6" s="187">
        <v>0</v>
      </c>
      <c r="W6" s="187">
        <v>0</v>
      </c>
      <c r="X6" s="187">
        <v>0</v>
      </c>
      <c r="Y6" s="187">
        <v>0</v>
      </c>
      <c r="Z6" s="187">
        <v>0</v>
      </c>
      <c r="AA6" s="218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P6" s="242"/>
      <c r="AQ6" s="242"/>
      <c r="AR6" s="102"/>
      <c r="AS6" s="102"/>
      <c r="AT6" s="102"/>
      <c r="AU6" s="102"/>
      <c r="AV6" s="102"/>
      <c r="AW6" s="102"/>
      <c r="AX6" s="102"/>
      <c r="AY6" s="102"/>
      <c r="AZ6" s="246"/>
      <c r="BA6" s="231"/>
      <c r="BB6" s="231"/>
      <c r="BC6" s="231"/>
      <c r="BD6" s="231"/>
      <c r="BE6" s="231"/>
      <c r="BF6" s="231"/>
      <c r="BG6" s="231"/>
      <c r="BH6" s="209"/>
      <c r="BI6" s="209"/>
      <c r="BJ6" s="209"/>
      <c r="BK6" s="209"/>
      <c r="BL6" s="209"/>
      <c r="BM6" s="209"/>
      <c r="BN6" s="209"/>
      <c r="BO6" s="209"/>
      <c r="BP6" s="245"/>
      <c r="BQ6" s="245"/>
      <c r="BR6" s="245"/>
      <c r="BS6" s="245"/>
      <c r="BT6" s="245"/>
      <c r="BU6" s="245"/>
      <c r="BV6" s="245"/>
      <c r="BW6" s="245"/>
      <c r="BX6" s="245"/>
      <c r="BY6" s="245"/>
      <c r="BZ6" s="245"/>
      <c r="CA6" s="245"/>
      <c r="CB6" s="245"/>
      <c r="CC6" s="245"/>
      <c r="CD6" s="245"/>
      <c r="CE6" s="245"/>
      <c r="CF6" s="245"/>
      <c r="CG6" s="245"/>
      <c r="CH6" s="245"/>
    </row>
    <row r="7" spans="1:86" ht="11.25" customHeight="1">
      <c r="A7" s="96">
        <v>1</v>
      </c>
      <c r="B7" s="155">
        <f>DATEVALUE(AC1&amp;"/"&amp;AE1&amp;"/1")</f>
        <v>43497</v>
      </c>
      <c r="C7" s="163" t="str">
        <f t="shared" ref="C7:Z42" si="1"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163" t="str">
        <f t="shared" si="1"/>
        <v/>
      </c>
      <c r="E7" s="163" t="str">
        <f t="shared" si="1"/>
        <v/>
      </c>
      <c r="F7" s="163" t="str">
        <f t="shared" si="1"/>
        <v/>
      </c>
      <c r="G7" s="163" t="str">
        <f t="shared" si="1"/>
        <v/>
      </c>
      <c r="H7" s="163" t="str">
        <f t="shared" si="1"/>
        <v/>
      </c>
      <c r="I7" s="163" t="str">
        <f t="shared" si="1"/>
        <v/>
      </c>
      <c r="J7" s="163" t="str">
        <f t="shared" si="1"/>
        <v/>
      </c>
      <c r="K7" s="163" t="str">
        <f t="shared" si="1"/>
        <v/>
      </c>
      <c r="L7" s="163" t="str">
        <f t="shared" si="1"/>
        <v/>
      </c>
      <c r="M7" s="163" t="str">
        <f t="shared" si="1"/>
        <v/>
      </c>
      <c r="N7" s="163" t="str">
        <f t="shared" si="1"/>
        <v/>
      </c>
      <c r="O7" s="163" t="str">
        <f t="shared" si="1"/>
        <v/>
      </c>
      <c r="P7" s="163" t="str">
        <f t="shared" si="1"/>
        <v/>
      </c>
      <c r="Q7" s="163" t="str">
        <f t="shared" si="1"/>
        <v/>
      </c>
      <c r="R7" s="163" t="str">
        <f t="shared" si="1"/>
        <v/>
      </c>
      <c r="S7" s="163" t="str">
        <f t="shared" si="1"/>
        <v/>
      </c>
      <c r="T7" s="163" t="str">
        <f t="shared" si="1"/>
        <v/>
      </c>
      <c r="U7" s="163" t="str">
        <f t="shared" si="1"/>
        <v/>
      </c>
      <c r="V7" s="163" t="str">
        <f t="shared" si="1"/>
        <v/>
      </c>
      <c r="W7" s="163" t="str">
        <f t="shared" si="1"/>
        <v/>
      </c>
      <c r="X7" s="163" t="str">
        <f t="shared" si="1"/>
        <v/>
      </c>
      <c r="Y7" s="163" t="str">
        <f t="shared" si="1"/>
        <v/>
      </c>
      <c r="Z7" s="163" t="str">
        <f t="shared" si="1"/>
        <v/>
      </c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</row>
    <row r="8" spans="1:86" ht="11.25" customHeight="1">
      <c r="A8" s="96">
        <v>2</v>
      </c>
      <c r="B8" s="155">
        <f t="shared" ref="B8:B37" si="2">B7+1</f>
        <v>43498</v>
      </c>
      <c r="C8" s="163" t="str">
        <f t="shared" si="1"/>
        <v/>
      </c>
      <c r="D8" s="163" t="str">
        <f t="shared" si="1"/>
        <v/>
      </c>
      <c r="E8" s="163" t="str">
        <f t="shared" si="1"/>
        <v/>
      </c>
      <c r="F8" s="163" t="str">
        <f t="shared" si="1"/>
        <v/>
      </c>
      <c r="G8" s="163" t="str">
        <f t="shared" si="1"/>
        <v/>
      </c>
      <c r="H8" s="163" t="str">
        <f t="shared" si="1"/>
        <v/>
      </c>
      <c r="I8" s="163" t="str">
        <f t="shared" si="1"/>
        <v/>
      </c>
      <c r="J8" s="163" t="str">
        <f t="shared" si="1"/>
        <v/>
      </c>
      <c r="K8" s="163" t="str">
        <f t="shared" si="1"/>
        <v/>
      </c>
      <c r="L8" s="163" t="str">
        <f t="shared" si="1"/>
        <v/>
      </c>
      <c r="M8" s="163" t="str">
        <f t="shared" si="1"/>
        <v/>
      </c>
      <c r="N8" s="163" t="str">
        <f t="shared" si="1"/>
        <v/>
      </c>
      <c r="O8" s="163" t="str">
        <f t="shared" si="1"/>
        <v/>
      </c>
      <c r="P8" s="163" t="str">
        <f t="shared" si="1"/>
        <v/>
      </c>
      <c r="Q8" s="163" t="str">
        <f t="shared" si="1"/>
        <v/>
      </c>
      <c r="R8" s="163" t="str">
        <f t="shared" si="1"/>
        <v/>
      </c>
      <c r="S8" s="163" t="str">
        <f t="shared" si="1"/>
        <v/>
      </c>
      <c r="T8" s="163" t="str">
        <f t="shared" si="1"/>
        <v/>
      </c>
      <c r="U8" s="163" t="str">
        <f t="shared" si="1"/>
        <v/>
      </c>
      <c r="V8" s="163" t="str">
        <f t="shared" si="1"/>
        <v/>
      </c>
      <c r="W8" s="163" t="str">
        <f t="shared" si="1"/>
        <v/>
      </c>
      <c r="X8" s="163" t="str">
        <f t="shared" si="1"/>
        <v/>
      </c>
      <c r="Y8" s="163" t="str">
        <f t="shared" si="1"/>
        <v/>
      </c>
      <c r="Z8" s="163" t="str">
        <f t="shared" si="1"/>
        <v/>
      </c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</row>
    <row r="9" spans="1:86" ht="11.25" customHeight="1">
      <c r="A9" s="96">
        <v>3</v>
      </c>
      <c r="B9" s="155">
        <f t="shared" si="2"/>
        <v>43499</v>
      </c>
      <c r="C9" s="163" t="str">
        <f t="shared" si="1"/>
        <v/>
      </c>
      <c r="D9" s="163" t="str">
        <f t="shared" si="1"/>
        <v/>
      </c>
      <c r="E9" s="163" t="str">
        <f t="shared" si="1"/>
        <v/>
      </c>
      <c r="F9" s="163" t="str">
        <f t="shared" si="1"/>
        <v/>
      </c>
      <c r="G9" s="163" t="str">
        <f t="shared" si="1"/>
        <v/>
      </c>
      <c r="H9" s="163" t="str">
        <f t="shared" si="1"/>
        <v/>
      </c>
      <c r="I9" s="163" t="str">
        <f t="shared" si="1"/>
        <v/>
      </c>
      <c r="J9" s="163" t="str">
        <f t="shared" si="1"/>
        <v/>
      </c>
      <c r="K9" s="163" t="str">
        <f t="shared" si="1"/>
        <v/>
      </c>
      <c r="L9" s="163" t="str">
        <f t="shared" si="1"/>
        <v/>
      </c>
      <c r="M9" s="163" t="str">
        <f t="shared" si="1"/>
        <v/>
      </c>
      <c r="N9" s="163" t="str">
        <f t="shared" si="1"/>
        <v/>
      </c>
      <c r="O9" s="163" t="str">
        <f t="shared" si="1"/>
        <v/>
      </c>
      <c r="P9" s="163" t="str">
        <f t="shared" si="1"/>
        <v/>
      </c>
      <c r="Q9" s="163" t="str">
        <f t="shared" si="1"/>
        <v/>
      </c>
      <c r="R9" s="163" t="str">
        <f t="shared" si="1"/>
        <v/>
      </c>
      <c r="S9" s="163" t="str">
        <f t="shared" si="1"/>
        <v/>
      </c>
      <c r="T9" s="163" t="str">
        <f t="shared" si="1"/>
        <v/>
      </c>
      <c r="U9" s="163" t="str">
        <f t="shared" si="1"/>
        <v/>
      </c>
      <c r="V9" s="163" t="str">
        <f t="shared" si="1"/>
        <v/>
      </c>
      <c r="W9" s="163" t="str">
        <f t="shared" si="1"/>
        <v/>
      </c>
      <c r="X9" s="163" t="str">
        <f t="shared" si="1"/>
        <v/>
      </c>
      <c r="Y9" s="163" t="str">
        <f t="shared" si="1"/>
        <v/>
      </c>
      <c r="Z9" s="163" t="str">
        <f t="shared" si="1"/>
        <v/>
      </c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</row>
    <row r="10" spans="1:86" ht="11.25" customHeight="1">
      <c r="A10" s="96">
        <v>4</v>
      </c>
      <c r="B10" s="155">
        <f t="shared" si="2"/>
        <v>43500</v>
      </c>
      <c r="C10" s="163" t="str">
        <f t="shared" si="1"/>
        <v/>
      </c>
      <c r="D10" s="163" t="str">
        <f t="shared" si="1"/>
        <v/>
      </c>
      <c r="E10" s="163" t="str">
        <f t="shared" si="1"/>
        <v/>
      </c>
      <c r="F10" s="163" t="str">
        <f t="shared" si="1"/>
        <v/>
      </c>
      <c r="G10" s="163" t="str">
        <f t="shared" si="1"/>
        <v/>
      </c>
      <c r="H10" s="163" t="str">
        <f t="shared" si="1"/>
        <v/>
      </c>
      <c r="I10" s="163" t="str">
        <f t="shared" si="1"/>
        <v/>
      </c>
      <c r="J10" s="163" t="str">
        <f t="shared" si="1"/>
        <v/>
      </c>
      <c r="K10" s="163" t="str">
        <f t="shared" si="1"/>
        <v/>
      </c>
      <c r="L10" s="163" t="str">
        <f t="shared" si="1"/>
        <v/>
      </c>
      <c r="M10" s="163" t="str">
        <f t="shared" si="1"/>
        <v/>
      </c>
      <c r="N10" s="163" t="str">
        <f t="shared" si="1"/>
        <v/>
      </c>
      <c r="O10" s="163" t="str">
        <f t="shared" si="1"/>
        <v/>
      </c>
      <c r="P10" s="163" t="str">
        <f t="shared" si="1"/>
        <v/>
      </c>
      <c r="Q10" s="163" t="str">
        <f t="shared" si="1"/>
        <v/>
      </c>
      <c r="R10" s="163" t="str">
        <f t="shared" si="1"/>
        <v/>
      </c>
      <c r="S10" s="163" t="str">
        <f t="shared" si="1"/>
        <v/>
      </c>
      <c r="T10" s="163" t="str">
        <f t="shared" si="1"/>
        <v/>
      </c>
      <c r="U10" s="163" t="str">
        <f t="shared" si="1"/>
        <v/>
      </c>
      <c r="V10" s="163" t="str">
        <f t="shared" si="1"/>
        <v/>
      </c>
      <c r="W10" s="163" t="str">
        <f t="shared" si="1"/>
        <v/>
      </c>
      <c r="X10" s="163" t="str">
        <f t="shared" si="1"/>
        <v/>
      </c>
      <c r="Y10" s="163" t="str">
        <f t="shared" si="1"/>
        <v/>
      </c>
      <c r="Z10" s="163" t="str">
        <f t="shared" si="1"/>
        <v/>
      </c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</row>
    <row r="11" spans="1:86" ht="11.25" customHeight="1">
      <c r="A11" s="96">
        <v>5</v>
      </c>
      <c r="B11" s="155">
        <f t="shared" si="2"/>
        <v>43501</v>
      </c>
      <c r="C11" s="163" t="str">
        <f t="shared" si="1"/>
        <v/>
      </c>
      <c r="D11" s="163" t="str">
        <f t="shared" si="1"/>
        <v/>
      </c>
      <c r="E11" s="163" t="str">
        <f t="shared" si="1"/>
        <v/>
      </c>
      <c r="F11" s="163" t="str">
        <f t="shared" si="1"/>
        <v/>
      </c>
      <c r="G11" s="163" t="str">
        <f t="shared" si="1"/>
        <v/>
      </c>
      <c r="H11" s="163" t="str">
        <f t="shared" si="1"/>
        <v/>
      </c>
      <c r="I11" s="163" t="str">
        <f t="shared" si="1"/>
        <v/>
      </c>
      <c r="J11" s="163" t="str">
        <f t="shared" si="1"/>
        <v/>
      </c>
      <c r="K11" s="163" t="str">
        <f t="shared" si="1"/>
        <v/>
      </c>
      <c r="L11" s="163" t="str">
        <f t="shared" si="1"/>
        <v/>
      </c>
      <c r="M11" s="163" t="str">
        <f t="shared" si="1"/>
        <v/>
      </c>
      <c r="N11" s="163" t="str">
        <f t="shared" si="1"/>
        <v/>
      </c>
      <c r="O11" s="163" t="str">
        <f t="shared" si="1"/>
        <v/>
      </c>
      <c r="P11" s="163" t="str">
        <f t="shared" si="1"/>
        <v/>
      </c>
      <c r="Q11" s="163" t="str">
        <f t="shared" si="1"/>
        <v/>
      </c>
      <c r="R11" s="163" t="str">
        <f t="shared" si="1"/>
        <v/>
      </c>
      <c r="S11" s="163" t="str">
        <f t="shared" si="1"/>
        <v/>
      </c>
      <c r="T11" s="163" t="str">
        <f t="shared" si="1"/>
        <v/>
      </c>
      <c r="U11" s="163" t="str">
        <f t="shared" si="1"/>
        <v/>
      </c>
      <c r="V11" s="163" t="str">
        <f t="shared" si="1"/>
        <v/>
      </c>
      <c r="W11" s="163" t="str">
        <f t="shared" si="1"/>
        <v/>
      </c>
      <c r="X11" s="163" t="str">
        <f t="shared" si="1"/>
        <v/>
      </c>
      <c r="Y11" s="163" t="str">
        <f t="shared" si="1"/>
        <v/>
      </c>
      <c r="Z11" s="163" t="str">
        <f t="shared" si="1"/>
        <v/>
      </c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</row>
    <row r="12" spans="1:86" ht="11.25" customHeight="1">
      <c r="A12" s="96">
        <v>6</v>
      </c>
      <c r="B12" s="155">
        <f t="shared" si="2"/>
        <v>43502</v>
      </c>
      <c r="C12" s="163" t="str">
        <f t="shared" si="1"/>
        <v/>
      </c>
      <c r="D12" s="163" t="str">
        <f t="shared" si="1"/>
        <v/>
      </c>
      <c r="E12" s="163" t="str">
        <f t="shared" si="1"/>
        <v/>
      </c>
      <c r="F12" s="163" t="str">
        <f t="shared" si="1"/>
        <v/>
      </c>
      <c r="G12" s="163" t="str">
        <f t="shared" si="1"/>
        <v/>
      </c>
      <c r="H12" s="163" t="str">
        <f t="shared" si="1"/>
        <v/>
      </c>
      <c r="I12" s="163" t="str">
        <f t="shared" si="1"/>
        <v/>
      </c>
      <c r="J12" s="163" t="str">
        <f t="shared" si="1"/>
        <v/>
      </c>
      <c r="K12" s="163" t="str">
        <f t="shared" si="1"/>
        <v/>
      </c>
      <c r="L12" s="163" t="str">
        <f t="shared" si="1"/>
        <v/>
      </c>
      <c r="M12" s="163" t="str">
        <f t="shared" si="1"/>
        <v/>
      </c>
      <c r="N12" s="163" t="str">
        <f t="shared" si="1"/>
        <v/>
      </c>
      <c r="O12" s="163" t="str">
        <f t="shared" si="1"/>
        <v/>
      </c>
      <c r="P12" s="163" t="str">
        <f t="shared" si="1"/>
        <v/>
      </c>
      <c r="Q12" s="163" t="str">
        <f t="shared" si="1"/>
        <v/>
      </c>
      <c r="R12" s="163" t="str">
        <f t="shared" si="1"/>
        <v/>
      </c>
      <c r="S12" s="163" t="str">
        <f t="shared" si="1"/>
        <v/>
      </c>
      <c r="T12" s="163" t="str">
        <f t="shared" si="1"/>
        <v/>
      </c>
      <c r="U12" s="163" t="str">
        <f t="shared" si="1"/>
        <v/>
      </c>
      <c r="V12" s="163" t="str">
        <f t="shared" si="1"/>
        <v/>
      </c>
      <c r="W12" s="163" t="str">
        <f t="shared" si="1"/>
        <v/>
      </c>
      <c r="X12" s="163" t="str">
        <f t="shared" si="1"/>
        <v/>
      </c>
      <c r="Y12" s="163" t="str">
        <f t="shared" si="1"/>
        <v/>
      </c>
      <c r="Z12" s="163" t="str">
        <f t="shared" si="1"/>
        <v/>
      </c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</row>
    <row r="13" spans="1:86" ht="11.25" customHeight="1">
      <c r="A13" s="96">
        <v>7</v>
      </c>
      <c r="B13" s="155">
        <f t="shared" si="2"/>
        <v>43503</v>
      </c>
      <c r="C13" s="163" t="str">
        <f t="shared" si="1"/>
        <v/>
      </c>
      <c r="D13" s="163" t="str">
        <f t="shared" si="1"/>
        <v/>
      </c>
      <c r="E13" s="163" t="str">
        <f t="shared" si="1"/>
        <v/>
      </c>
      <c r="F13" s="163" t="str">
        <f t="shared" si="1"/>
        <v/>
      </c>
      <c r="G13" s="163" t="str">
        <f t="shared" si="1"/>
        <v/>
      </c>
      <c r="H13" s="163" t="str">
        <f t="shared" si="1"/>
        <v/>
      </c>
      <c r="I13" s="163" t="str">
        <f t="shared" si="1"/>
        <v/>
      </c>
      <c r="J13" s="163" t="str">
        <f t="shared" si="1"/>
        <v/>
      </c>
      <c r="K13" s="163" t="str">
        <f t="shared" si="1"/>
        <v/>
      </c>
      <c r="L13" s="163" t="str">
        <f t="shared" si="1"/>
        <v/>
      </c>
      <c r="M13" s="163" t="str">
        <f t="shared" si="1"/>
        <v/>
      </c>
      <c r="N13" s="163" t="str">
        <f t="shared" si="1"/>
        <v/>
      </c>
      <c r="O13" s="163" t="str">
        <f t="shared" si="1"/>
        <v/>
      </c>
      <c r="P13" s="163" t="str">
        <f t="shared" si="1"/>
        <v/>
      </c>
      <c r="Q13" s="163" t="str">
        <f t="shared" si="1"/>
        <v/>
      </c>
      <c r="R13" s="163" t="str">
        <f t="shared" si="1"/>
        <v/>
      </c>
      <c r="S13" s="163" t="str">
        <f t="shared" si="1"/>
        <v/>
      </c>
      <c r="T13" s="163" t="str">
        <f t="shared" si="1"/>
        <v/>
      </c>
      <c r="U13" s="163" t="str">
        <f t="shared" si="1"/>
        <v/>
      </c>
      <c r="V13" s="163" t="str">
        <f t="shared" si="1"/>
        <v/>
      </c>
      <c r="W13" s="163" t="str">
        <f t="shared" si="1"/>
        <v/>
      </c>
      <c r="X13" s="163" t="str">
        <f t="shared" si="1"/>
        <v/>
      </c>
      <c r="Y13" s="163" t="str">
        <f t="shared" si="1"/>
        <v/>
      </c>
      <c r="Z13" s="163" t="str">
        <f t="shared" si="1"/>
        <v/>
      </c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</row>
    <row r="14" spans="1:86" ht="11.25" customHeight="1">
      <c r="A14" s="96">
        <v>8</v>
      </c>
      <c r="B14" s="155">
        <f t="shared" si="2"/>
        <v>43504</v>
      </c>
      <c r="C14" s="163" t="str">
        <f t="shared" si="1"/>
        <v/>
      </c>
      <c r="D14" s="163" t="str">
        <f t="shared" si="1"/>
        <v/>
      </c>
      <c r="E14" s="163" t="str">
        <f t="shared" si="1"/>
        <v/>
      </c>
      <c r="F14" s="163" t="str">
        <f t="shared" si="1"/>
        <v/>
      </c>
      <c r="G14" s="163" t="str">
        <f t="shared" si="1"/>
        <v/>
      </c>
      <c r="H14" s="163" t="str">
        <f t="shared" si="1"/>
        <v/>
      </c>
      <c r="I14" s="163" t="str">
        <f t="shared" si="1"/>
        <v/>
      </c>
      <c r="J14" s="163" t="str">
        <f t="shared" si="1"/>
        <v/>
      </c>
      <c r="K14" s="163" t="str">
        <f t="shared" si="1"/>
        <v/>
      </c>
      <c r="L14" s="163" t="str">
        <f t="shared" si="1"/>
        <v/>
      </c>
      <c r="M14" s="163" t="str">
        <f t="shared" si="1"/>
        <v/>
      </c>
      <c r="N14" s="163" t="str">
        <f t="shared" si="1"/>
        <v/>
      </c>
      <c r="O14" s="163" t="str">
        <f t="shared" si="1"/>
        <v/>
      </c>
      <c r="P14" s="163" t="str">
        <f t="shared" si="1"/>
        <v/>
      </c>
      <c r="Q14" s="163" t="str">
        <f t="shared" si="1"/>
        <v/>
      </c>
      <c r="R14" s="163" t="str">
        <f t="shared" si="1"/>
        <v/>
      </c>
      <c r="S14" s="163" t="str">
        <f t="shared" si="1"/>
        <v/>
      </c>
      <c r="T14" s="163" t="str">
        <f t="shared" si="1"/>
        <v/>
      </c>
      <c r="U14" s="163" t="str">
        <f t="shared" si="1"/>
        <v/>
      </c>
      <c r="V14" s="163" t="str">
        <f t="shared" si="1"/>
        <v/>
      </c>
      <c r="W14" s="163" t="str">
        <f t="shared" si="1"/>
        <v/>
      </c>
      <c r="X14" s="163" t="str">
        <f t="shared" si="1"/>
        <v/>
      </c>
      <c r="Y14" s="163" t="str">
        <f t="shared" si="1"/>
        <v/>
      </c>
      <c r="Z14" s="163" t="str">
        <f t="shared" si="1"/>
        <v/>
      </c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</row>
    <row r="15" spans="1:86" ht="11.25" customHeight="1">
      <c r="A15" s="96">
        <v>9</v>
      </c>
      <c r="B15" s="155">
        <f t="shared" si="2"/>
        <v>43505</v>
      </c>
      <c r="C15" s="163" t="str">
        <f t="shared" si="1"/>
        <v/>
      </c>
      <c r="D15" s="163" t="str">
        <f t="shared" si="1"/>
        <v/>
      </c>
      <c r="E15" s="163" t="str">
        <f t="shared" si="1"/>
        <v/>
      </c>
      <c r="F15" s="163" t="str">
        <f t="shared" si="1"/>
        <v/>
      </c>
      <c r="G15" s="163" t="str">
        <f t="shared" si="1"/>
        <v/>
      </c>
      <c r="H15" s="163" t="str">
        <f t="shared" si="1"/>
        <v/>
      </c>
      <c r="I15" s="163" t="str">
        <f t="shared" si="1"/>
        <v/>
      </c>
      <c r="J15" s="163" t="str">
        <f t="shared" si="1"/>
        <v/>
      </c>
      <c r="K15" s="163" t="str">
        <f t="shared" si="1"/>
        <v/>
      </c>
      <c r="L15" s="163" t="str">
        <f t="shared" si="1"/>
        <v/>
      </c>
      <c r="M15" s="163" t="str">
        <f t="shared" si="1"/>
        <v/>
      </c>
      <c r="N15" s="163" t="str">
        <f t="shared" si="1"/>
        <v/>
      </c>
      <c r="O15" s="163" t="str">
        <f t="shared" si="1"/>
        <v/>
      </c>
      <c r="P15" s="163" t="str">
        <f t="shared" si="1"/>
        <v/>
      </c>
      <c r="Q15" s="163" t="str">
        <f t="shared" si="1"/>
        <v/>
      </c>
      <c r="R15" s="163" t="str">
        <f t="shared" si="1"/>
        <v/>
      </c>
      <c r="S15" s="163" t="str">
        <f t="shared" si="1"/>
        <v/>
      </c>
      <c r="T15" s="163" t="str">
        <f t="shared" si="1"/>
        <v/>
      </c>
      <c r="U15" s="163" t="str">
        <f t="shared" si="1"/>
        <v/>
      </c>
      <c r="V15" s="163" t="str">
        <f t="shared" si="1"/>
        <v/>
      </c>
      <c r="W15" s="163" t="str">
        <f t="shared" si="1"/>
        <v/>
      </c>
      <c r="X15" s="163" t="str">
        <f t="shared" si="1"/>
        <v/>
      </c>
      <c r="Y15" s="163" t="str">
        <f t="shared" si="1"/>
        <v/>
      </c>
      <c r="Z15" s="163" t="str">
        <f t="shared" si="1"/>
        <v/>
      </c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</row>
    <row r="16" spans="1:86" ht="11.25" customHeight="1">
      <c r="A16" s="96">
        <v>10</v>
      </c>
      <c r="B16" s="155">
        <f t="shared" si="2"/>
        <v>43506</v>
      </c>
      <c r="C16" s="163" t="str">
        <f t="shared" si="1"/>
        <v/>
      </c>
      <c r="D16" s="163" t="str">
        <f t="shared" si="1"/>
        <v/>
      </c>
      <c r="E16" s="163" t="str">
        <f t="shared" si="1"/>
        <v/>
      </c>
      <c r="F16" s="163" t="str">
        <f t="shared" si="1"/>
        <v/>
      </c>
      <c r="G16" s="163" t="str">
        <f t="shared" si="1"/>
        <v/>
      </c>
      <c r="H16" s="163" t="str">
        <f t="shared" si="1"/>
        <v/>
      </c>
      <c r="I16" s="163" t="str">
        <f t="shared" si="1"/>
        <v/>
      </c>
      <c r="J16" s="163" t="str">
        <f t="shared" si="1"/>
        <v/>
      </c>
      <c r="K16" s="163" t="str">
        <f t="shared" si="1"/>
        <v/>
      </c>
      <c r="L16" s="163" t="str">
        <f t="shared" si="1"/>
        <v/>
      </c>
      <c r="M16" s="163" t="str">
        <f t="shared" si="1"/>
        <v/>
      </c>
      <c r="N16" s="163" t="str">
        <f t="shared" si="1"/>
        <v/>
      </c>
      <c r="O16" s="163" t="str">
        <f t="shared" si="1"/>
        <v/>
      </c>
      <c r="P16" s="163" t="str">
        <f t="shared" si="1"/>
        <v/>
      </c>
      <c r="Q16" s="163" t="str">
        <f t="shared" si="1"/>
        <v/>
      </c>
      <c r="R16" s="163" t="str">
        <f t="shared" si="1"/>
        <v/>
      </c>
      <c r="S16" s="163" t="str">
        <f t="shared" si="1"/>
        <v/>
      </c>
      <c r="T16" s="163" t="str">
        <f t="shared" si="1"/>
        <v/>
      </c>
      <c r="U16" s="163" t="str">
        <f t="shared" si="1"/>
        <v/>
      </c>
      <c r="V16" s="163" t="str">
        <f t="shared" si="1"/>
        <v/>
      </c>
      <c r="W16" s="163" t="str">
        <f t="shared" si="1"/>
        <v/>
      </c>
      <c r="X16" s="163" t="str">
        <f t="shared" si="1"/>
        <v/>
      </c>
      <c r="Y16" s="163" t="str">
        <f t="shared" si="1"/>
        <v/>
      </c>
      <c r="Z16" s="163" t="str">
        <f t="shared" si="1"/>
        <v/>
      </c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</row>
    <row r="17" spans="1:51" ht="11.25" customHeight="1">
      <c r="A17" s="96">
        <v>11</v>
      </c>
      <c r="B17" s="155">
        <f t="shared" si="2"/>
        <v>43507</v>
      </c>
      <c r="C17" s="163" t="str">
        <f t="shared" si="1"/>
        <v/>
      </c>
      <c r="D17" s="163" t="str">
        <f t="shared" si="1"/>
        <v/>
      </c>
      <c r="E17" s="163" t="str">
        <f t="shared" si="1"/>
        <v/>
      </c>
      <c r="F17" s="163" t="str">
        <f t="shared" si="1"/>
        <v/>
      </c>
      <c r="G17" s="163" t="str">
        <f t="shared" si="1"/>
        <v/>
      </c>
      <c r="H17" s="163" t="str">
        <f t="shared" si="1"/>
        <v/>
      </c>
      <c r="I17" s="163" t="str">
        <f t="shared" si="1"/>
        <v/>
      </c>
      <c r="J17" s="163" t="str">
        <f t="shared" si="1"/>
        <v/>
      </c>
      <c r="K17" s="163" t="str">
        <f t="shared" si="1"/>
        <v/>
      </c>
      <c r="L17" s="163" t="str">
        <f t="shared" si="1"/>
        <v/>
      </c>
      <c r="M17" s="163" t="str">
        <f t="shared" si="1"/>
        <v/>
      </c>
      <c r="N17" s="163" t="str">
        <f t="shared" si="1"/>
        <v/>
      </c>
      <c r="O17" s="163" t="str">
        <f t="shared" si="1"/>
        <v/>
      </c>
      <c r="P17" s="163" t="str">
        <f t="shared" si="1"/>
        <v/>
      </c>
      <c r="Q17" s="163" t="str">
        <f t="shared" si="1"/>
        <v/>
      </c>
      <c r="R17" s="163" t="str">
        <f t="shared" si="1"/>
        <v/>
      </c>
      <c r="S17" s="163" t="str">
        <f t="shared" si="1"/>
        <v/>
      </c>
      <c r="T17" s="163" t="str">
        <f t="shared" si="1"/>
        <v/>
      </c>
      <c r="U17" s="163" t="str">
        <f t="shared" si="1"/>
        <v/>
      </c>
      <c r="V17" s="163" t="str">
        <f t="shared" si="1"/>
        <v/>
      </c>
      <c r="W17" s="163" t="str">
        <f t="shared" si="1"/>
        <v/>
      </c>
      <c r="X17" s="163" t="str">
        <f t="shared" si="1"/>
        <v/>
      </c>
      <c r="Y17" s="163" t="str">
        <f t="shared" si="1"/>
        <v/>
      </c>
      <c r="Z17" s="163" t="str">
        <f t="shared" si="1"/>
        <v/>
      </c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</row>
    <row r="18" spans="1:51" ht="11.25" customHeight="1">
      <c r="A18" s="96">
        <v>12</v>
      </c>
      <c r="B18" s="155">
        <f t="shared" si="2"/>
        <v>43508</v>
      </c>
      <c r="C18" s="163" t="str">
        <f t="shared" si="1"/>
        <v/>
      </c>
      <c r="D18" s="163" t="str">
        <f t="shared" si="1"/>
        <v/>
      </c>
      <c r="E18" s="163" t="str">
        <f t="shared" si="1"/>
        <v/>
      </c>
      <c r="F18" s="163" t="str">
        <f t="shared" si="1"/>
        <v/>
      </c>
      <c r="G18" s="163" t="str">
        <f t="shared" si="1"/>
        <v/>
      </c>
      <c r="H18" s="163" t="str">
        <f t="shared" si="1"/>
        <v/>
      </c>
      <c r="I18" s="163" t="str">
        <f t="shared" si="1"/>
        <v/>
      </c>
      <c r="J18" s="163" t="str">
        <f t="shared" si="1"/>
        <v/>
      </c>
      <c r="K18" s="163" t="str">
        <f t="shared" si="1"/>
        <v/>
      </c>
      <c r="L18" s="163" t="str">
        <f t="shared" si="1"/>
        <v/>
      </c>
      <c r="M18" s="163" t="str">
        <f t="shared" si="1"/>
        <v/>
      </c>
      <c r="N18" s="163" t="str">
        <f t="shared" si="1"/>
        <v/>
      </c>
      <c r="O18" s="163" t="str">
        <f t="shared" si="1"/>
        <v/>
      </c>
      <c r="P18" s="163" t="str">
        <f t="shared" si="1"/>
        <v/>
      </c>
      <c r="Q18" s="163" t="str">
        <f t="shared" si="1"/>
        <v/>
      </c>
      <c r="R18" s="163" t="str">
        <f t="shared" si="1"/>
        <v/>
      </c>
      <c r="S18" s="163" t="str">
        <f t="shared" si="1"/>
        <v/>
      </c>
      <c r="T18" s="163" t="str">
        <f t="shared" si="1"/>
        <v/>
      </c>
      <c r="U18" s="163" t="str">
        <f t="shared" si="1"/>
        <v/>
      </c>
      <c r="V18" s="163" t="str">
        <f t="shared" si="1"/>
        <v/>
      </c>
      <c r="W18" s="163" t="str">
        <f t="shared" si="1"/>
        <v/>
      </c>
      <c r="X18" s="163" t="str">
        <f t="shared" si="1"/>
        <v/>
      </c>
      <c r="Y18" s="163" t="str">
        <f t="shared" si="1"/>
        <v/>
      </c>
      <c r="Z18" s="163" t="str">
        <f t="shared" si="1"/>
        <v/>
      </c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</row>
    <row r="19" spans="1:51" ht="11.25" customHeight="1">
      <c r="A19" s="96">
        <v>13</v>
      </c>
      <c r="B19" s="155">
        <f t="shared" si="2"/>
        <v>43509</v>
      </c>
      <c r="C19" s="163" t="str">
        <f t="shared" si="1"/>
        <v/>
      </c>
      <c r="D19" s="163" t="str">
        <f t="shared" si="1"/>
        <v/>
      </c>
      <c r="E19" s="163" t="str">
        <f t="shared" si="1"/>
        <v/>
      </c>
      <c r="F19" s="163" t="str">
        <f t="shared" si="1"/>
        <v/>
      </c>
      <c r="G19" s="163" t="str">
        <f t="shared" si="1"/>
        <v/>
      </c>
      <c r="H19" s="163" t="str">
        <f t="shared" si="1"/>
        <v/>
      </c>
      <c r="I19" s="163" t="str">
        <f t="shared" si="1"/>
        <v/>
      </c>
      <c r="J19" s="163" t="str">
        <f t="shared" si="1"/>
        <v/>
      </c>
      <c r="K19" s="163" t="str">
        <f t="shared" si="1"/>
        <v/>
      </c>
      <c r="L19" s="163" t="str">
        <f t="shared" si="1"/>
        <v/>
      </c>
      <c r="M19" s="163" t="str">
        <f t="shared" si="1"/>
        <v/>
      </c>
      <c r="N19" s="163" t="str">
        <f t="shared" si="1"/>
        <v/>
      </c>
      <c r="O19" s="163" t="str">
        <f t="shared" si="1"/>
        <v/>
      </c>
      <c r="P19" s="163" t="str">
        <f t="shared" si="1"/>
        <v/>
      </c>
      <c r="Q19" s="163" t="str">
        <f t="shared" si="1"/>
        <v/>
      </c>
      <c r="R19" s="163" t="str">
        <f t="shared" si="1"/>
        <v/>
      </c>
      <c r="S19" s="163" t="str">
        <f t="shared" si="1"/>
        <v/>
      </c>
      <c r="T19" s="163" t="str">
        <f t="shared" si="1"/>
        <v/>
      </c>
      <c r="U19" s="163" t="str">
        <f t="shared" si="1"/>
        <v/>
      </c>
      <c r="V19" s="163" t="str">
        <f t="shared" si="1"/>
        <v/>
      </c>
      <c r="W19" s="163" t="str">
        <f t="shared" si="1"/>
        <v/>
      </c>
      <c r="X19" s="163" t="str">
        <f t="shared" si="1"/>
        <v/>
      </c>
      <c r="Y19" s="163" t="str">
        <f t="shared" si="1"/>
        <v/>
      </c>
      <c r="Z19" s="163" t="str">
        <f t="shared" si="1"/>
        <v/>
      </c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</row>
    <row r="20" spans="1:51" ht="11.25" customHeight="1">
      <c r="A20" s="96">
        <v>14</v>
      </c>
      <c r="B20" s="155">
        <f t="shared" si="2"/>
        <v>43510</v>
      </c>
      <c r="C20" s="163" t="str">
        <f t="shared" si="1"/>
        <v/>
      </c>
      <c r="D20" s="163" t="str">
        <f t="shared" si="1"/>
        <v/>
      </c>
      <c r="E20" s="163" t="str">
        <f t="shared" si="1"/>
        <v/>
      </c>
      <c r="F20" s="163" t="str">
        <f t="shared" si="1"/>
        <v/>
      </c>
      <c r="G20" s="163" t="str">
        <f t="shared" si="1"/>
        <v/>
      </c>
      <c r="H20" s="163" t="str">
        <f t="shared" si="1"/>
        <v/>
      </c>
      <c r="I20" s="163" t="str">
        <f t="shared" si="1"/>
        <v/>
      </c>
      <c r="J20" s="163" t="str">
        <f t="shared" si="1"/>
        <v/>
      </c>
      <c r="K20" s="163" t="str">
        <f t="shared" si="1"/>
        <v/>
      </c>
      <c r="L20" s="163" t="str">
        <f t="shared" si="1"/>
        <v/>
      </c>
      <c r="M20" s="163" t="str">
        <f t="shared" si="1"/>
        <v/>
      </c>
      <c r="N20" s="163" t="str">
        <f t="shared" si="1"/>
        <v/>
      </c>
      <c r="O20" s="163" t="str">
        <f t="shared" si="1"/>
        <v/>
      </c>
      <c r="P20" s="163" t="str">
        <f t="shared" si="1"/>
        <v/>
      </c>
      <c r="Q20" s="163" t="str">
        <f t="shared" si="1"/>
        <v/>
      </c>
      <c r="R20" s="163" t="str">
        <f t="shared" si="1"/>
        <v/>
      </c>
      <c r="S20" s="163" t="str">
        <f t="shared" si="1"/>
        <v/>
      </c>
      <c r="T20" s="163" t="str">
        <f t="shared" si="1"/>
        <v/>
      </c>
      <c r="U20" s="163" t="str">
        <f t="shared" si="1"/>
        <v/>
      </c>
      <c r="V20" s="163" t="str">
        <f t="shared" si="1"/>
        <v/>
      </c>
      <c r="W20" s="163" t="str">
        <f t="shared" si="1"/>
        <v/>
      </c>
      <c r="X20" s="163" t="str">
        <f t="shared" si="1"/>
        <v/>
      </c>
      <c r="Y20" s="163" t="str">
        <f t="shared" si="1"/>
        <v/>
      </c>
      <c r="Z20" s="163" t="str">
        <f t="shared" si="1"/>
        <v/>
      </c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</row>
    <row r="21" spans="1:51" ht="11.25" customHeight="1">
      <c r="A21" s="96">
        <v>15</v>
      </c>
      <c r="B21" s="155">
        <f t="shared" si="2"/>
        <v>43511</v>
      </c>
      <c r="C21" s="163" t="str">
        <f t="shared" si="1"/>
        <v/>
      </c>
      <c r="D21" s="163" t="str">
        <f t="shared" si="1"/>
        <v/>
      </c>
      <c r="E21" s="163" t="str">
        <f t="shared" si="1"/>
        <v/>
      </c>
      <c r="F21" s="163" t="str">
        <f t="shared" si="1"/>
        <v/>
      </c>
      <c r="G21" s="163" t="str">
        <f t="shared" si="1"/>
        <v/>
      </c>
      <c r="H21" s="163" t="str">
        <f t="shared" si="1"/>
        <v/>
      </c>
      <c r="I21" s="163" t="str">
        <f t="shared" si="1"/>
        <v/>
      </c>
      <c r="J21" s="163" t="str">
        <f t="shared" si="1"/>
        <v/>
      </c>
      <c r="K21" s="163" t="str">
        <f t="shared" si="1"/>
        <v/>
      </c>
      <c r="L21" s="163" t="str">
        <f t="shared" si="1"/>
        <v/>
      </c>
      <c r="M21" s="163" t="str">
        <f t="shared" si="1"/>
        <v/>
      </c>
      <c r="N21" s="163" t="str">
        <f t="shared" si="1"/>
        <v/>
      </c>
      <c r="O21" s="163" t="str">
        <f t="shared" si="1"/>
        <v/>
      </c>
      <c r="P21" s="163" t="str">
        <f t="shared" si="1"/>
        <v/>
      </c>
      <c r="Q21" s="163" t="str">
        <f t="shared" si="1"/>
        <v/>
      </c>
      <c r="R21" s="163" t="str">
        <f t="shared" si="1"/>
        <v/>
      </c>
      <c r="S21" s="163" t="str">
        <f t="shared" si="1"/>
        <v/>
      </c>
      <c r="T21" s="163" t="str">
        <f t="shared" si="1"/>
        <v/>
      </c>
      <c r="U21" s="163" t="str">
        <f t="shared" si="1"/>
        <v/>
      </c>
      <c r="V21" s="163" t="str">
        <f t="shared" si="1"/>
        <v/>
      </c>
      <c r="W21" s="163" t="str">
        <f t="shared" si="1"/>
        <v/>
      </c>
      <c r="X21" s="163" t="str">
        <f t="shared" si="1"/>
        <v/>
      </c>
      <c r="Y21" s="163" t="str">
        <f t="shared" si="1"/>
        <v/>
      </c>
      <c r="Z21" s="163" t="str">
        <f t="shared" si="1"/>
        <v/>
      </c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</row>
    <row r="22" spans="1:51" ht="11.25" customHeight="1">
      <c r="A22" s="96">
        <v>16</v>
      </c>
      <c r="B22" s="155">
        <f t="shared" si="2"/>
        <v>43512</v>
      </c>
      <c r="C22" s="163" t="str">
        <f t="shared" si="1"/>
        <v/>
      </c>
      <c r="D22" s="163" t="str">
        <f t="shared" si="1"/>
        <v/>
      </c>
      <c r="E22" s="163" t="str">
        <f t="shared" si="1"/>
        <v/>
      </c>
      <c r="F22" s="163" t="str">
        <f t="shared" si="1"/>
        <v/>
      </c>
      <c r="G22" s="163" t="str">
        <f t="shared" si="1"/>
        <v/>
      </c>
      <c r="H22" s="163" t="str">
        <f t="shared" si="1"/>
        <v/>
      </c>
      <c r="I22" s="163" t="str">
        <f t="shared" si="1"/>
        <v/>
      </c>
      <c r="J22" s="163" t="str">
        <f t="shared" si="1"/>
        <v/>
      </c>
      <c r="K22" s="163" t="str">
        <f t="shared" si="1"/>
        <v/>
      </c>
      <c r="L22" s="163" t="str">
        <f t="shared" si="1"/>
        <v/>
      </c>
      <c r="M22" s="163" t="str">
        <f t="shared" si="1"/>
        <v/>
      </c>
      <c r="N22" s="163" t="str">
        <f t="shared" si="1"/>
        <v/>
      </c>
      <c r="O22" s="163" t="str">
        <f t="shared" si="1"/>
        <v/>
      </c>
      <c r="P22" s="163" t="str">
        <f t="shared" si="1"/>
        <v/>
      </c>
      <c r="Q22" s="163" t="str">
        <f t="shared" si="1"/>
        <v/>
      </c>
      <c r="R22" s="163" t="str">
        <f t="shared" si="1"/>
        <v/>
      </c>
      <c r="S22" s="163" t="str">
        <f t="shared" si="1"/>
        <v/>
      </c>
      <c r="T22" s="163" t="str">
        <f t="shared" si="1"/>
        <v/>
      </c>
      <c r="U22" s="163" t="str">
        <f t="shared" si="1"/>
        <v/>
      </c>
      <c r="V22" s="163" t="str">
        <f t="shared" si="1"/>
        <v/>
      </c>
      <c r="W22" s="163" t="str">
        <f t="shared" si="1"/>
        <v/>
      </c>
      <c r="X22" s="163" t="str">
        <f t="shared" si="1"/>
        <v/>
      </c>
      <c r="Y22" s="163" t="str">
        <f t="shared" si="1"/>
        <v/>
      </c>
      <c r="Z22" s="163" t="str">
        <f t="shared" si="1"/>
        <v/>
      </c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</row>
    <row r="23" spans="1:51" ht="11.25" customHeight="1">
      <c r="A23" s="96">
        <v>17</v>
      </c>
      <c r="B23" s="155">
        <f t="shared" si="2"/>
        <v>43513</v>
      </c>
      <c r="C23" s="163" t="str">
        <f t="shared" si="1"/>
        <v/>
      </c>
      <c r="D23" s="163" t="str">
        <f t="shared" si="1"/>
        <v/>
      </c>
      <c r="E23" s="163" t="str">
        <f t="shared" si="1"/>
        <v/>
      </c>
      <c r="F23" s="163" t="str">
        <f t="shared" si="1"/>
        <v/>
      </c>
      <c r="G23" s="163" t="str">
        <f t="shared" si="1"/>
        <v/>
      </c>
      <c r="H23" s="163" t="str">
        <f t="shared" si="1"/>
        <v/>
      </c>
      <c r="I23" s="163" t="str">
        <f t="shared" si="1"/>
        <v/>
      </c>
      <c r="J23" s="163" t="str">
        <f t="shared" si="1"/>
        <v/>
      </c>
      <c r="K23" s="163" t="str">
        <f t="shared" si="1"/>
        <v/>
      </c>
      <c r="L23" s="163" t="str">
        <f t="shared" si="1"/>
        <v/>
      </c>
      <c r="M23" s="163" t="str">
        <f t="shared" si="1"/>
        <v/>
      </c>
      <c r="N23" s="163" t="str">
        <f t="shared" si="1"/>
        <v/>
      </c>
      <c r="O23" s="163" t="str">
        <f t="shared" si="1"/>
        <v/>
      </c>
      <c r="P23" s="163" t="str">
        <f t="shared" si="1"/>
        <v/>
      </c>
      <c r="Q23" s="163" t="str">
        <f t="shared" si="1"/>
        <v/>
      </c>
      <c r="R23" s="163" t="str">
        <f t="shared" si="1"/>
        <v/>
      </c>
      <c r="S23" s="163" t="str">
        <f t="shared" si="1"/>
        <v/>
      </c>
      <c r="T23" s="163" t="str">
        <f t="shared" si="1"/>
        <v/>
      </c>
      <c r="U23" s="163" t="str">
        <f t="shared" si="1"/>
        <v/>
      </c>
      <c r="V23" s="163" t="str">
        <f t="shared" si="1"/>
        <v/>
      </c>
      <c r="W23" s="163" t="str">
        <f t="shared" si="1"/>
        <v/>
      </c>
      <c r="X23" s="163" t="str">
        <f t="shared" si="1"/>
        <v/>
      </c>
      <c r="Y23" s="163" t="str">
        <f t="shared" si="1"/>
        <v/>
      </c>
      <c r="Z23" s="163" t="str">
        <f t="shared" si="1"/>
        <v/>
      </c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</row>
    <row r="24" spans="1:51" ht="11.25" customHeight="1">
      <c r="A24" s="96">
        <v>18</v>
      </c>
      <c r="B24" s="155">
        <f t="shared" si="2"/>
        <v>43514</v>
      </c>
      <c r="C24" s="163" t="str">
        <f t="shared" si="1"/>
        <v/>
      </c>
      <c r="D24" s="163" t="str">
        <f t="shared" si="1"/>
        <v/>
      </c>
      <c r="E24" s="163" t="str">
        <f t="shared" si="1"/>
        <v/>
      </c>
      <c r="F24" s="163" t="str">
        <f t="shared" si="1"/>
        <v/>
      </c>
      <c r="G24" s="163" t="str">
        <f t="shared" si="1"/>
        <v/>
      </c>
      <c r="H24" s="163" t="str">
        <f t="shared" si="1"/>
        <v/>
      </c>
      <c r="I24" s="163" t="str">
        <f t="shared" si="1"/>
        <v/>
      </c>
      <c r="J24" s="163" t="str">
        <f t="shared" si="1"/>
        <v/>
      </c>
      <c r="K24" s="163" t="str">
        <f t="shared" si="1"/>
        <v/>
      </c>
      <c r="L24" s="163" t="str">
        <f t="shared" si="1"/>
        <v/>
      </c>
      <c r="M24" s="163" t="str">
        <f t="shared" si="1"/>
        <v/>
      </c>
      <c r="N24" s="163" t="str">
        <f t="shared" si="1"/>
        <v/>
      </c>
      <c r="O24" s="163" t="str">
        <f t="shared" si="1"/>
        <v/>
      </c>
      <c r="P24" s="163" t="str">
        <f t="shared" si="1"/>
        <v/>
      </c>
      <c r="Q24" s="163" t="str">
        <f t="shared" si="1"/>
        <v/>
      </c>
      <c r="R24" s="163" t="str">
        <f t="shared" si="1"/>
        <v/>
      </c>
      <c r="S24" s="163" t="str">
        <f t="shared" si="1"/>
        <v/>
      </c>
      <c r="T24" s="163" t="str">
        <f t="shared" si="1"/>
        <v/>
      </c>
      <c r="U24" s="163" t="str">
        <f t="shared" si="1"/>
        <v/>
      </c>
      <c r="V24" s="163" t="str">
        <f t="shared" si="1"/>
        <v/>
      </c>
      <c r="W24" s="163" t="str">
        <f t="shared" si="1"/>
        <v/>
      </c>
      <c r="X24" s="163" t="str">
        <f t="shared" si="1"/>
        <v/>
      </c>
      <c r="Y24" s="163" t="str">
        <f t="shared" si="1"/>
        <v/>
      </c>
      <c r="Z24" s="163" t="str">
        <f t="shared" si="1"/>
        <v/>
      </c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</row>
    <row r="25" spans="1:51" ht="11.25" customHeight="1">
      <c r="A25" s="96">
        <v>19</v>
      </c>
      <c r="B25" s="155">
        <f t="shared" si="2"/>
        <v>43515</v>
      </c>
      <c r="C25" s="163" t="str">
        <f t="shared" si="1"/>
        <v/>
      </c>
      <c r="D25" s="163" t="str">
        <f t="shared" si="1"/>
        <v/>
      </c>
      <c r="E25" s="163" t="str">
        <f t="shared" si="1"/>
        <v/>
      </c>
      <c r="F25" s="163" t="str">
        <f t="shared" si="1"/>
        <v/>
      </c>
      <c r="G25" s="163" t="str">
        <f t="shared" si="1"/>
        <v/>
      </c>
      <c r="H25" s="163" t="str">
        <f t="shared" si="1"/>
        <v/>
      </c>
      <c r="I25" s="163" t="str">
        <f t="shared" si="1"/>
        <v/>
      </c>
      <c r="J25" s="163" t="str">
        <f t="shared" si="1"/>
        <v/>
      </c>
      <c r="K25" s="163" t="str">
        <f t="shared" si="1"/>
        <v/>
      </c>
      <c r="L25" s="163" t="str">
        <f t="shared" si="1"/>
        <v/>
      </c>
      <c r="M25" s="163" t="str">
        <f t="shared" si="1"/>
        <v/>
      </c>
      <c r="N25" s="163" t="str">
        <f t="shared" si="1"/>
        <v/>
      </c>
      <c r="O25" s="163" t="str">
        <f t="shared" si="1"/>
        <v/>
      </c>
      <c r="P25" s="163" t="str">
        <f t="shared" si="1"/>
        <v/>
      </c>
      <c r="Q25" s="163" t="str">
        <f t="shared" si="1"/>
        <v/>
      </c>
      <c r="R25" s="163" t="str">
        <f t="shared" si="1"/>
        <v/>
      </c>
      <c r="S25" s="163" t="str">
        <f t="shared" si="1"/>
        <v/>
      </c>
      <c r="T25" s="163" t="str">
        <f t="shared" si="1"/>
        <v/>
      </c>
      <c r="U25" s="163" t="str">
        <f t="shared" si="1"/>
        <v/>
      </c>
      <c r="V25" s="163" t="str">
        <f t="shared" si="1"/>
        <v/>
      </c>
      <c r="W25" s="163" t="str">
        <f t="shared" si="1"/>
        <v/>
      </c>
      <c r="X25" s="163" t="str">
        <f t="shared" si="1"/>
        <v/>
      </c>
      <c r="Y25" s="163" t="str">
        <f t="shared" si="1"/>
        <v/>
      </c>
      <c r="Z25" s="163" t="str">
        <f t="shared" si="1"/>
        <v/>
      </c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</row>
    <row r="26" spans="1:51" ht="11.25" customHeight="1">
      <c r="A26" s="96">
        <v>20</v>
      </c>
      <c r="B26" s="155">
        <f t="shared" si="2"/>
        <v>43516</v>
      </c>
      <c r="C26" s="163" t="str">
        <f t="shared" si="1"/>
        <v/>
      </c>
      <c r="D26" s="163" t="str">
        <f t="shared" si="1"/>
        <v/>
      </c>
      <c r="E26" s="163" t="str">
        <f t="shared" si="1"/>
        <v/>
      </c>
      <c r="F26" s="163" t="str">
        <f t="shared" si="1"/>
        <v/>
      </c>
      <c r="G26" s="163" t="str">
        <f t="shared" si="1"/>
        <v/>
      </c>
      <c r="H26" s="163" t="str">
        <f t="shared" si="1"/>
        <v/>
      </c>
      <c r="I26" s="163" t="str">
        <f t="shared" si="1"/>
        <v/>
      </c>
      <c r="J26" s="163" t="str">
        <f t="shared" si="1"/>
        <v/>
      </c>
      <c r="K26" s="163" t="str">
        <f t="shared" si="1"/>
        <v/>
      </c>
      <c r="L26" s="163" t="str">
        <f t="shared" si="1"/>
        <v/>
      </c>
      <c r="M26" s="163" t="str">
        <f t="shared" si="1"/>
        <v/>
      </c>
      <c r="N26" s="163" t="str">
        <f t="shared" si="1"/>
        <v/>
      </c>
      <c r="O26" s="163" t="str">
        <f t="shared" si="1"/>
        <v/>
      </c>
      <c r="P26" s="163" t="str">
        <f t="shared" si="1"/>
        <v/>
      </c>
      <c r="Q26" s="163" t="str">
        <f t="shared" si="1"/>
        <v/>
      </c>
      <c r="R26" s="163" t="str">
        <f t="shared" si="1"/>
        <v/>
      </c>
      <c r="S26" s="163" t="str">
        <f t="shared" si="1"/>
        <v/>
      </c>
      <c r="T26" s="163" t="str">
        <f t="shared" si="1"/>
        <v/>
      </c>
      <c r="U26" s="163" t="str">
        <f t="shared" si="1"/>
        <v/>
      </c>
      <c r="V26" s="163" t="str">
        <f t="shared" si="1"/>
        <v/>
      </c>
      <c r="W26" s="163" t="str">
        <f t="shared" si="1"/>
        <v/>
      </c>
      <c r="X26" s="163" t="str">
        <f t="shared" si="1"/>
        <v/>
      </c>
      <c r="Y26" s="163" t="str">
        <f t="shared" si="1"/>
        <v/>
      </c>
      <c r="Z26" s="163" t="str">
        <f t="shared" si="1"/>
        <v/>
      </c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</row>
    <row r="27" spans="1:51" ht="11.25" customHeight="1">
      <c r="A27" s="96">
        <v>21</v>
      </c>
      <c r="B27" s="155">
        <f t="shared" si="2"/>
        <v>43517</v>
      </c>
      <c r="C27" s="163" t="str">
        <f t="shared" si="1"/>
        <v/>
      </c>
      <c r="D27" s="163" t="str">
        <f t="shared" si="1"/>
        <v/>
      </c>
      <c r="E27" s="163" t="str">
        <f t="shared" si="1"/>
        <v/>
      </c>
      <c r="F27" s="163" t="str">
        <f t="shared" si="1"/>
        <v/>
      </c>
      <c r="G27" s="163" t="str">
        <f t="shared" si="1"/>
        <v/>
      </c>
      <c r="H27" s="163" t="str">
        <f t="shared" si="1"/>
        <v/>
      </c>
      <c r="I27" s="163" t="str">
        <f t="shared" si="1"/>
        <v/>
      </c>
      <c r="J27" s="163" t="str">
        <f t="shared" si="1"/>
        <v/>
      </c>
      <c r="K27" s="163" t="str">
        <f t="shared" si="1"/>
        <v/>
      </c>
      <c r="L27" s="163" t="str">
        <f t="shared" si="1"/>
        <v/>
      </c>
      <c r="M27" s="163" t="str">
        <f t="shared" si="1"/>
        <v/>
      </c>
      <c r="N27" s="163" t="str">
        <f t="shared" si="1"/>
        <v/>
      </c>
      <c r="O27" s="163" t="str">
        <f t="shared" si="1"/>
        <v/>
      </c>
      <c r="P27" s="163" t="str">
        <f t="shared" si="1"/>
        <v/>
      </c>
      <c r="Q27" s="163" t="str">
        <f t="shared" si="1"/>
        <v/>
      </c>
      <c r="R27" s="163" t="str">
        <f t="shared" si="1"/>
        <v/>
      </c>
      <c r="S27" s="163" t="str">
        <f t="shared" si="1"/>
        <v/>
      </c>
      <c r="T27" s="163" t="str">
        <f t="shared" si="1"/>
        <v/>
      </c>
      <c r="U27" s="163" t="str">
        <f t="shared" si="1"/>
        <v/>
      </c>
      <c r="V27" s="163" t="str">
        <f t="shared" si="1"/>
        <v/>
      </c>
      <c r="W27" s="163" t="str">
        <f t="shared" si="1"/>
        <v/>
      </c>
      <c r="X27" s="163" t="str">
        <f t="shared" si="1"/>
        <v/>
      </c>
      <c r="Y27" s="163" t="str">
        <f t="shared" si="1"/>
        <v/>
      </c>
      <c r="Z27" s="163" t="str">
        <f t="shared" si="1"/>
        <v/>
      </c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</row>
    <row r="28" spans="1:51" ht="11.25" customHeight="1">
      <c r="A28" s="96">
        <v>22</v>
      </c>
      <c r="B28" s="155">
        <f t="shared" si="2"/>
        <v>43518</v>
      </c>
      <c r="C28" s="163" t="str">
        <f t="shared" si="1"/>
        <v/>
      </c>
      <c r="D28" s="163" t="str">
        <f t="shared" si="1"/>
        <v/>
      </c>
      <c r="E28" s="163" t="str">
        <f t="shared" si="1"/>
        <v/>
      </c>
      <c r="F28" s="163" t="str">
        <f t="shared" si="1"/>
        <v/>
      </c>
      <c r="G28" s="163" t="str">
        <f t="shared" si="1"/>
        <v/>
      </c>
      <c r="H28" s="163" t="str">
        <f t="shared" si="1"/>
        <v/>
      </c>
      <c r="I28" s="163" t="str">
        <f t="shared" si="1"/>
        <v/>
      </c>
      <c r="J28" s="163" t="str">
        <f t="shared" si="1"/>
        <v/>
      </c>
      <c r="K28" s="163" t="str">
        <f t="shared" si="1"/>
        <v/>
      </c>
      <c r="L28" s="163" t="str">
        <f t="shared" si="1"/>
        <v/>
      </c>
      <c r="M28" s="163" t="str">
        <f t="shared" si="1"/>
        <v/>
      </c>
      <c r="N28" s="163" t="str">
        <f t="shared" si="1"/>
        <v/>
      </c>
      <c r="O28" s="163" t="str">
        <f t="shared" si="1"/>
        <v/>
      </c>
      <c r="P28" s="163" t="str">
        <f t="shared" si="1"/>
        <v/>
      </c>
      <c r="Q28" s="163" t="str">
        <f t="shared" si="1"/>
        <v/>
      </c>
      <c r="R28" s="163" t="str">
        <f t="shared" si="1"/>
        <v/>
      </c>
      <c r="S28" s="163" t="str">
        <f t="shared" si="1"/>
        <v/>
      </c>
      <c r="T28" s="163" t="str">
        <f t="shared" si="1"/>
        <v/>
      </c>
      <c r="U28" s="163" t="str">
        <f t="shared" si="1"/>
        <v/>
      </c>
      <c r="V28" s="163" t="str">
        <f t="shared" si="1"/>
        <v/>
      </c>
      <c r="W28" s="163" t="str">
        <f t="shared" si="1"/>
        <v/>
      </c>
      <c r="X28" s="163" t="str">
        <f t="shared" si="1"/>
        <v/>
      </c>
      <c r="Y28" s="163" t="str">
        <f t="shared" si="1"/>
        <v/>
      </c>
      <c r="Z28" s="163" t="str">
        <f t="shared" si="1"/>
        <v/>
      </c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</row>
    <row r="29" spans="1:51" ht="11.25" customHeight="1">
      <c r="A29" s="96">
        <v>23</v>
      </c>
      <c r="B29" s="155">
        <f t="shared" si="2"/>
        <v>43519</v>
      </c>
      <c r="C29" s="163" t="str">
        <f t="shared" si="1"/>
        <v/>
      </c>
      <c r="D29" s="163" t="str">
        <f t="shared" si="1"/>
        <v/>
      </c>
      <c r="E29" s="163" t="str">
        <f t="shared" si="1"/>
        <v/>
      </c>
      <c r="F29" s="163" t="str">
        <f t="shared" si="1"/>
        <v/>
      </c>
      <c r="G29" s="163" t="str">
        <f t="shared" si="1"/>
        <v/>
      </c>
      <c r="H29" s="163" t="str">
        <f t="shared" si="1"/>
        <v/>
      </c>
      <c r="I29" s="163" t="str">
        <f t="shared" si="1"/>
        <v/>
      </c>
      <c r="J29" s="163" t="str">
        <f t="shared" si="1"/>
        <v/>
      </c>
      <c r="K29" s="163" t="str">
        <f t="shared" si="1"/>
        <v/>
      </c>
      <c r="L29" s="163" t="str">
        <f t="shared" si="1"/>
        <v/>
      </c>
      <c r="M29" s="163" t="str">
        <f t="shared" si="1"/>
        <v/>
      </c>
      <c r="N29" s="163" t="str">
        <f t="shared" si="1"/>
        <v/>
      </c>
      <c r="O29" s="163" t="str">
        <f t="shared" si="1"/>
        <v/>
      </c>
      <c r="P29" s="163" t="str">
        <f t="shared" si="1"/>
        <v/>
      </c>
      <c r="Q29" s="163" t="str">
        <f t="shared" si="1"/>
        <v/>
      </c>
      <c r="R29" s="163" t="str">
        <f t="shared" si="1"/>
        <v/>
      </c>
      <c r="S29" s="163" t="str">
        <f t="shared" si="1"/>
        <v/>
      </c>
      <c r="T29" s="163" t="str">
        <f t="shared" si="1"/>
        <v/>
      </c>
      <c r="U29" s="163" t="str">
        <f t="shared" si="1"/>
        <v/>
      </c>
      <c r="V29" s="163" t="str">
        <f t="shared" si="1"/>
        <v/>
      </c>
      <c r="W29" s="163" t="str">
        <f t="shared" si="1"/>
        <v/>
      </c>
      <c r="X29" s="163" t="str">
        <f t="shared" si="1"/>
        <v/>
      </c>
      <c r="Y29" s="163" t="str">
        <f t="shared" si="1"/>
        <v/>
      </c>
      <c r="Z29" s="163" t="str">
        <f t="shared" si="1"/>
        <v/>
      </c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</row>
    <row r="30" spans="1:51" ht="11.25" customHeight="1">
      <c r="A30" s="96">
        <v>24</v>
      </c>
      <c r="B30" s="155">
        <f t="shared" si="2"/>
        <v>43520</v>
      </c>
      <c r="C30" s="163" t="str">
        <f t="shared" si="1"/>
        <v/>
      </c>
      <c r="D30" s="163" t="str">
        <f t="shared" si="1"/>
        <v/>
      </c>
      <c r="E30" s="163" t="str">
        <f t="shared" si="1"/>
        <v/>
      </c>
      <c r="F30" s="163" t="str">
        <f t="shared" si="1"/>
        <v/>
      </c>
      <c r="G30" s="163" t="str">
        <f t="shared" si="1"/>
        <v/>
      </c>
      <c r="H30" s="163" t="str">
        <f t="shared" si="1"/>
        <v/>
      </c>
      <c r="I30" s="163" t="str">
        <f t="shared" si="1"/>
        <v/>
      </c>
      <c r="J30" s="163" t="str">
        <f t="shared" si="1"/>
        <v/>
      </c>
      <c r="K30" s="163" t="str">
        <f t="shared" si="1"/>
        <v/>
      </c>
      <c r="L30" s="163" t="str">
        <f t="shared" si="1"/>
        <v/>
      </c>
      <c r="M30" s="163" t="str">
        <f t="shared" si="1"/>
        <v/>
      </c>
      <c r="N30" s="163" t="str">
        <f t="shared" si="1"/>
        <v/>
      </c>
      <c r="O30" s="163" t="str">
        <f t="shared" si="1"/>
        <v/>
      </c>
      <c r="P30" s="163" t="str">
        <f t="shared" si="1"/>
        <v/>
      </c>
      <c r="Q30" s="163" t="str">
        <f t="shared" si="1"/>
        <v/>
      </c>
      <c r="R30" s="163" t="str">
        <f t="shared" si="1"/>
        <v/>
      </c>
      <c r="S30" s="163" t="str">
        <f t="shared" si="1"/>
        <v/>
      </c>
      <c r="T30" s="163" t="str">
        <f t="shared" si="1"/>
        <v/>
      </c>
      <c r="U30" s="163" t="str">
        <f t="shared" si="1"/>
        <v/>
      </c>
      <c r="V30" s="163" t="str">
        <f t="shared" si="1"/>
        <v/>
      </c>
      <c r="W30" s="163" t="str">
        <f t="shared" si="1"/>
        <v/>
      </c>
      <c r="X30" s="163" t="str">
        <f t="shared" si="1"/>
        <v/>
      </c>
      <c r="Y30" s="163" t="str">
        <f t="shared" si="1"/>
        <v/>
      </c>
      <c r="Z30" s="163" t="str">
        <f t="shared" si="1"/>
        <v/>
      </c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</row>
    <row r="31" spans="1:51" ht="11.25" customHeight="1">
      <c r="A31" s="96">
        <v>25</v>
      </c>
      <c r="B31" s="155">
        <f t="shared" si="2"/>
        <v>43521</v>
      </c>
      <c r="C31" s="163" t="str">
        <f t="shared" si="1"/>
        <v/>
      </c>
      <c r="D31" s="163" t="str">
        <f t="shared" si="1"/>
        <v/>
      </c>
      <c r="E31" s="163" t="str">
        <f t="shared" si="1"/>
        <v/>
      </c>
      <c r="F31" s="163" t="str">
        <f t="shared" si="1"/>
        <v/>
      </c>
      <c r="G31" s="163" t="str">
        <f t="shared" si="1"/>
        <v/>
      </c>
      <c r="H31" s="163" t="str">
        <f t="shared" si="1"/>
        <v/>
      </c>
      <c r="I31" s="163" t="str">
        <f t="shared" si="1"/>
        <v/>
      </c>
      <c r="J31" s="163" t="str">
        <f t="shared" si="1"/>
        <v/>
      </c>
      <c r="K31" s="163" t="str">
        <f t="shared" si="1"/>
        <v/>
      </c>
      <c r="L31" s="163" t="str">
        <f t="shared" si="1"/>
        <v/>
      </c>
      <c r="M31" s="163" t="str">
        <f t="shared" si="1"/>
        <v/>
      </c>
      <c r="N31" s="163" t="str">
        <f t="shared" si="1"/>
        <v/>
      </c>
      <c r="O31" s="163" t="str">
        <f t="shared" si="1"/>
        <v/>
      </c>
      <c r="P31" s="163" t="str">
        <f t="shared" si="1"/>
        <v/>
      </c>
      <c r="Q31" s="163" t="str">
        <f t="shared" si="1"/>
        <v/>
      </c>
      <c r="R31" s="163" t="str">
        <f t="shared" si="1"/>
        <v/>
      </c>
      <c r="S31" s="163" t="str">
        <f t="shared" si="1"/>
        <v/>
      </c>
      <c r="T31" s="163" t="str">
        <f t="shared" si="1"/>
        <v/>
      </c>
      <c r="U31" s="163" t="str">
        <f t="shared" si="1"/>
        <v/>
      </c>
      <c r="V31" s="163" t="str">
        <f t="shared" si="1"/>
        <v/>
      </c>
      <c r="W31" s="163" t="str">
        <f t="shared" si="1"/>
        <v/>
      </c>
      <c r="X31" s="163" t="str">
        <f t="shared" si="1"/>
        <v/>
      </c>
      <c r="Y31" s="163" t="str">
        <f t="shared" si="1"/>
        <v/>
      </c>
      <c r="Z31" s="163" t="str">
        <f t="shared" si="1"/>
        <v/>
      </c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</row>
    <row r="32" spans="1:51" ht="11.25" customHeight="1">
      <c r="A32" s="96">
        <v>26</v>
      </c>
      <c r="B32" s="155">
        <f t="shared" si="2"/>
        <v>43522</v>
      </c>
      <c r="C32" s="163" t="str">
        <f t="shared" si="1"/>
        <v/>
      </c>
      <c r="D32" s="163" t="str">
        <f t="shared" si="1"/>
        <v/>
      </c>
      <c r="E32" s="163" t="str">
        <f t="shared" si="1"/>
        <v/>
      </c>
      <c r="F32" s="163" t="str">
        <f t="shared" si="1"/>
        <v/>
      </c>
      <c r="G32" s="163" t="str">
        <f t="shared" si="1"/>
        <v/>
      </c>
      <c r="H32" s="163" t="str">
        <f t="shared" si="1"/>
        <v/>
      </c>
      <c r="I32" s="163" t="str">
        <f t="shared" si="1"/>
        <v/>
      </c>
      <c r="J32" s="163" t="str">
        <f t="shared" si="1"/>
        <v/>
      </c>
      <c r="K32" s="163" t="str">
        <f t="shared" si="1"/>
        <v/>
      </c>
      <c r="L32" s="163" t="str">
        <f t="shared" si="1"/>
        <v/>
      </c>
      <c r="M32" s="163" t="str">
        <f t="shared" si="1"/>
        <v/>
      </c>
      <c r="N32" s="163" t="str">
        <f t="shared" si="1"/>
        <v/>
      </c>
      <c r="O32" s="163" t="str">
        <f t="shared" si="1"/>
        <v/>
      </c>
      <c r="P32" s="163" t="str">
        <f t="shared" si="1"/>
        <v/>
      </c>
      <c r="Q32" s="163" t="str">
        <f t="shared" si="1"/>
        <v/>
      </c>
      <c r="R32" s="163" t="str">
        <f t="shared" si="1"/>
        <v/>
      </c>
      <c r="S32" s="163" t="str">
        <f t="shared" si="1"/>
        <v/>
      </c>
      <c r="T32" s="163" t="str">
        <f t="shared" si="1"/>
        <v/>
      </c>
      <c r="U32" s="163" t="str">
        <f t="shared" si="1"/>
        <v/>
      </c>
      <c r="V32" s="163" t="str">
        <f t="shared" si="1"/>
        <v/>
      </c>
      <c r="W32" s="163" t="str">
        <f t="shared" si="1"/>
        <v/>
      </c>
      <c r="X32" s="163" t="str">
        <f t="shared" si="1"/>
        <v/>
      </c>
      <c r="Y32" s="163" t="str">
        <f t="shared" si="1"/>
        <v/>
      </c>
      <c r="Z32" s="163" t="str">
        <f t="shared" si="1"/>
        <v/>
      </c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</row>
    <row r="33" spans="1:51" ht="11.25" customHeight="1">
      <c r="A33" s="96">
        <v>27</v>
      </c>
      <c r="B33" s="155">
        <f t="shared" si="2"/>
        <v>43523</v>
      </c>
      <c r="C33" s="163" t="str">
        <f t="shared" si="1"/>
        <v/>
      </c>
      <c r="D33" s="163" t="str">
        <f t="shared" si="1"/>
        <v/>
      </c>
      <c r="E33" s="163" t="str">
        <f t="shared" si="1"/>
        <v/>
      </c>
      <c r="F33" s="163" t="str">
        <f t="shared" si="1"/>
        <v/>
      </c>
      <c r="G33" s="163" t="str">
        <f t="shared" si="1"/>
        <v/>
      </c>
      <c r="H33" s="163" t="str">
        <f t="shared" si="1"/>
        <v/>
      </c>
      <c r="I33" s="163" t="str">
        <f t="shared" si="1"/>
        <v/>
      </c>
      <c r="J33" s="163" t="str">
        <f t="shared" si="1"/>
        <v/>
      </c>
      <c r="K33" s="163" t="str">
        <f t="shared" si="1"/>
        <v/>
      </c>
      <c r="L33" s="163" t="str">
        <f t="shared" si="1"/>
        <v/>
      </c>
      <c r="M33" s="163" t="str">
        <f t="shared" si="1"/>
        <v/>
      </c>
      <c r="N33" s="163" t="str">
        <f t="shared" si="1"/>
        <v/>
      </c>
      <c r="O33" s="163" t="str">
        <f t="shared" si="1"/>
        <v/>
      </c>
      <c r="P33" s="163" t="str">
        <f t="shared" si="1"/>
        <v/>
      </c>
      <c r="Q33" s="163" t="str">
        <f t="shared" si="1"/>
        <v/>
      </c>
      <c r="R33" s="163" t="str">
        <f t="shared" si="1"/>
        <v/>
      </c>
      <c r="S33" s="163" t="str">
        <f t="shared" si="1"/>
        <v/>
      </c>
      <c r="T33" s="163" t="str">
        <f t="shared" si="1"/>
        <v/>
      </c>
      <c r="U33" s="163" t="str">
        <f t="shared" si="1"/>
        <v/>
      </c>
      <c r="V33" s="163" t="str">
        <f t="shared" si="1"/>
        <v/>
      </c>
      <c r="W33" s="163" t="str">
        <f t="shared" si="1"/>
        <v/>
      </c>
      <c r="X33" s="163" t="str">
        <f t="shared" si="1"/>
        <v/>
      </c>
      <c r="Y33" s="163" t="str">
        <f t="shared" si="1"/>
        <v/>
      </c>
      <c r="Z33" s="163" t="str">
        <f t="shared" si="1"/>
        <v/>
      </c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</row>
    <row r="34" spans="1:51" ht="11.25" customHeight="1">
      <c r="A34" s="96">
        <v>28</v>
      </c>
      <c r="B34" s="155">
        <f t="shared" si="2"/>
        <v>43524</v>
      </c>
      <c r="C34" s="163" t="str">
        <f t="shared" si="1"/>
        <v/>
      </c>
      <c r="D34" s="163" t="str">
        <f t="shared" si="1"/>
        <v/>
      </c>
      <c r="E34" s="163" t="str">
        <f t="shared" si="1"/>
        <v/>
      </c>
      <c r="F34" s="163" t="str">
        <f t="shared" si="1"/>
        <v/>
      </c>
      <c r="G34" s="163" t="str">
        <f t="shared" si="1"/>
        <v/>
      </c>
      <c r="H34" s="163" t="str">
        <f t="shared" si="1"/>
        <v/>
      </c>
      <c r="I34" s="163" t="str">
        <f t="shared" si="1"/>
        <v/>
      </c>
      <c r="J34" s="163" t="str">
        <f t="shared" si="1"/>
        <v/>
      </c>
      <c r="K34" s="163" t="str">
        <f t="shared" si="1"/>
        <v/>
      </c>
      <c r="L34" s="163" t="str">
        <f t="shared" si="1"/>
        <v/>
      </c>
      <c r="M34" s="163" t="str">
        <f t="shared" si="1"/>
        <v/>
      </c>
      <c r="N34" s="163" t="str">
        <f t="shared" si="1"/>
        <v/>
      </c>
      <c r="O34" s="163" t="str">
        <f t="shared" si="1"/>
        <v/>
      </c>
      <c r="P34" s="163" t="str">
        <f t="shared" si="1"/>
        <v/>
      </c>
      <c r="Q34" s="163" t="str">
        <f t="shared" si="1"/>
        <v/>
      </c>
      <c r="R34" s="163" t="str">
        <f t="shared" si="1"/>
        <v/>
      </c>
      <c r="S34" s="163" t="str">
        <f t="shared" si="1"/>
        <v/>
      </c>
      <c r="T34" s="163" t="str">
        <f t="shared" si="1"/>
        <v/>
      </c>
      <c r="U34" s="163" t="str">
        <f t="shared" si="1"/>
        <v/>
      </c>
      <c r="V34" s="163" t="str">
        <f t="shared" si="1"/>
        <v/>
      </c>
      <c r="W34" s="163" t="str">
        <f t="shared" si="1"/>
        <v/>
      </c>
      <c r="X34" s="163" t="str">
        <f t="shared" si="1"/>
        <v/>
      </c>
      <c r="Y34" s="163" t="str">
        <f t="shared" si="1"/>
        <v/>
      </c>
      <c r="Z34" s="163" t="str">
        <f t="shared" si="1"/>
        <v/>
      </c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</row>
    <row r="35" spans="1:51" ht="11.25" customHeight="1">
      <c r="A35" s="96">
        <v>29</v>
      </c>
      <c r="B35" s="155">
        <f t="shared" si="2"/>
        <v>43525</v>
      </c>
      <c r="C35" s="163" t="str">
        <f t="shared" si="1"/>
        <v/>
      </c>
      <c r="D35" s="163" t="str">
        <f t="shared" si="1"/>
        <v/>
      </c>
      <c r="E35" s="163" t="str">
        <f t="shared" si="1"/>
        <v/>
      </c>
      <c r="F35" s="163" t="str">
        <f t="shared" si="1"/>
        <v/>
      </c>
      <c r="G35" s="163" t="str">
        <f t="shared" si="1"/>
        <v/>
      </c>
      <c r="H35" s="163" t="str">
        <f t="shared" si="1"/>
        <v/>
      </c>
      <c r="I35" s="163" t="str">
        <f t="shared" si="1"/>
        <v/>
      </c>
      <c r="J35" s="163" t="str">
        <f t="shared" si="1"/>
        <v/>
      </c>
      <c r="K35" s="163" t="str">
        <f t="shared" si="1"/>
        <v/>
      </c>
      <c r="L35" s="163" t="str">
        <f t="shared" si="1"/>
        <v/>
      </c>
      <c r="M35" s="163" t="str">
        <f t="shared" si="1"/>
        <v/>
      </c>
      <c r="N35" s="163" t="str">
        <f t="shared" si="1"/>
        <v/>
      </c>
      <c r="O35" s="163" t="str">
        <f t="shared" si="1"/>
        <v/>
      </c>
      <c r="P35" s="163" t="str">
        <f t="shared" si="1"/>
        <v/>
      </c>
      <c r="Q35" s="163" t="str">
        <f t="shared" si="1"/>
        <v/>
      </c>
      <c r="R35" s="163" t="str">
        <f t="shared" si="1"/>
        <v/>
      </c>
      <c r="S35" s="163" t="str">
        <f t="shared" si="1"/>
        <v/>
      </c>
      <c r="T35" s="163" t="str">
        <f t="shared" si="1"/>
        <v/>
      </c>
      <c r="U35" s="163" t="str">
        <f t="shared" si="1"/>
        <v/>
      </c>
      <c r="V35" s="163" t="str">
        <f t="shared" si="1"/>
        <v/>
      </c>
      <c r="W35" s="163" t="str">
        <f t="shared" si="1"/>
        <v/>
      </c>
      <c r="X35" s="163" t="str">
        <f t="shared" si="1"/>
        <v/>
      </c>
      <c r="Y35" s="163" t="str">
        <f t="shared" si="1"/>
        <v/>
      </c>
      <c r="Z35" s="163" t="str">
        <f t="shared" si="1"/>
        <v/>
      </c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</row>
    <row r="36" spans="1:51" ht="11.25" customHeight="1">
      <c r="A36" s="96">
        <v>30</v>
      </c>
      <c r="B36" s="155">
        <f t="shared" si="2"/>
        <v>43526</v>
      </c>
      <c r="C36" s="163" t="str">
        <f t="shared" si="1"/>
        <v/>
      </c>
      <c r="D36" s="163" t="str">
        <f t="shared" si="1"/>
        <v/>
      </c>
      <c r="E36" s="163" t="str">
        <f t="shared" si="1"/>
        <v/>
      </c>
      <c r="F36" s="163" t="str">
        <f t="shared" si="1"/>
        <v/>
      </c>
      <c r="G36" s="163" t="str">
        <f t="shared" si="1"/>
        <v/>
      </c>
      <c r="H36" s="163" t="str">
        <f t="shared" si="1"/>
        <v/>
      </c>
      <c r="I36" s="163" t="str">
        <f t="shared" si="1"/>
        <v/>
      </c>
      <c r="J36" s="163" t="str">
        <f t="shared" si="1"/>
        <v/>
      </c>
      <c r="K36" s="163" t="str">
        <f t="shared" si="1"/>
        <v/>
      </c>
      <c r="L36" s="163" t="str">
        <f t="shared" si="1"/>
        <v/>
      </c>
      <c r="M36" s="163" t="str">
        <f t="shared" si="1"/>
        <v/>
      </c>
      <c r="N36" s="163" t="str">
        <f t="shared" si="1"/>
        <v/>
      </c>
      <c r="O36" s="163" t="str">
        <f t="shared" si="1"/>
        <v/>
      </c>
      <c r="P36" s="163" t="str">
        <f t="shared" si="1"/>
        <v/>
      </c>
      <c r="Q36" s="163" t="str">
        <f t="shared" si="1"/>
        <v/>
      </c>
      <c r="R36" s="163" t="str">
        <f t="shared" si="1"/>
        <v/>
      </c>
      <c r="S36" s="163" t="str">
        <f t="shared" si="1"/>
        <v/>
      </c>
      <c r="T36" s="163" t="str">
        <f t="shared" si="1"/>
        <v/>
      </c>
      <c r="U36" s="163" t="str">
        <f t="shared" si="1"/>
        <v/>
      </c>
      <c r="V36" s="163" t="str">
        <f t="shared" si="1"/>
        <v/>
      </c>
      <c r="W36" s="163" t="str">
        <f t="shared" si="1"/>
        <v/>
      </c>
      <c r="X36" s="163" t="str">
        <f t="shared" si="1"/>
        <v/>
      </c>
      <c r="Y36" s="163" t="str">
        <f t="shared" si="1"/>
        <v/>
      </c>
      <c r="Z36" s="163" t="str">
        <f t="shared" si="1"/>
        <v/>
      </c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</row>
    <row r="37" spans="1:51" ht="11.25" customHeight="1">
      <c r="A37" s="201">
        <v>31</v>
      </c>
      <c r="B37" s="155">
        <f t="shared" si="2"/>
        <v>43527</v>
      </c>
      <c r="C37" s="164" t="str">
        <f t="shared" si="1"/>
        <v/>
      </c>
      <c r="D37" s="164" t="str">
        <f t="shared" si="1"/>
        <v/>
      </c>
      <c r="E37" s="164" t="str">
        <f t="shared" si="1"/>
        <v/>
      </c>
      <c r="F37" s="164" t="str">
        <f t="shared" si="1"/>
        <v/>
      </c>
      <c r="G37" s="164" t="str">
        <f t="shared" si="1"/>
        <v/>
      </c>
      <c r="H37" s="164" t="str">
        <f t="shared" si="1"/>
        <v/>
      </c>
      <c r="I37" s="164" t="str">
        <f t="shared" si="1"/>
        <v/>
      </c>
      <c r="J37" s="164" t="str">
        <f t="shared" si="1"/>
        <v/>
      </c>
      <c r="K37" s="164" t="str">
        <f t="shared" si="1"/>
        <v/>
      </c>
      <c r="L37" s="164" t="str">
        <f t="shared" si="1"/>
        <v/>
      </c>
      <c r="M37" s="164" t="str">
        <f t="shared" si="1"/>
        <v/>
      </c>
      <c r="N37" s="164" t="str">
        <f t="shared" si="1"/>
        <v/>
      </c>
      <c r="O37" s="164" t="str">
        <f t="shared" si="1"/>
        <v/>
      </c>
      <c r="P37" s="164" t="str">
        <f t="shared" si="1"/>
        <v/>
      </c>
      <c r="Q37" s="164" t="str">
        <f t="shared" si="1"/>
        <v/>
      </c>
      <c r="R37" s="164" t="str">
        <f t="shared" si="1"/>
        <v/>
      </c>
      <c r="S37" s="164" t="str">
        <f t="shared" si="1"/>
        <v/>
      </c>
      <c r="T37" s="164" t="str">
        <f t="shared" si="1"/>
        <v/>
      </c>
      <c r="U37" s="164" t="str">
        <f t="shared" si="1"/>
        <v/>
      </c>
      <c r="V37" s="164" t="str">
        <f t="shared" si="1"/>
        <v/>
      </c>
      <c r="W37" s="164" t="str">
        <f t="shared" si="1"/>
        <v/>
      </c>
      <c r="X37" s="164" t="str">
        <f t="shared" si="1"/>
        <v/>
      </c>
      <c r="Y37" s="164" t="str">
        <f t="shared" si="1"/>
        <v/>
      </c>
      <c r="Z37" s="164" t="str">
        <f t="shared" si="1"/>
        <v/>
      </c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</row>
    <row r="38" spans="1:51" ht="11.25" customHeight="1">
      <c r="A38" s="151" t="s">
        <v>33</v>
      </c>
      <c r="B38" s="156"/>
      <c r="C38" s="166" t="str">
        <f t="shared" si="1"/>
        <v/>
      </c>
      <c r="D38" s="166" t="str">
        <f t="shared" si="1"/>
        <v/>
      </c>
      <c r="E38" s="166" t="str">
        <f t="shared" si="1"/>
        <v/>
      </c>
      <c r="F38" s="166" t="str">
        <f t="shared" si="1"/>
        <v/>
      </c>
      <c r="G38" s="166" t="str">
        <f t="shared" si="1"/>
        <v/>
      </c>
      <c r="H38" s="166" t="str">
        <f t="shared" si="1"/>
        <v/>
      </c>
      <c r="I38" s="166" t="str">
        <f t="shared" si="1"/>
        <v/>
      </c>
      <c r="J38" s="166" t="str">
        <f t="shared" si="1"/>
        <v/>
      </c>
      <c r="K38" s="166" t="str">
        <f t="shared" si="1"/>
        <v/>
      </c>
      <c r="L38" s="166" t="str">
        <f t="shared" si="1"/>
        <v/>
      </c>
      <c r="M38" s="166" t="str">
        <f t="shared" si="1"/>
        <v/>
      </c>
      <c r="N38" s="166" t="str">
        <f t="shared" si="1"/>
        <v/>
      </c>
      <c r="O38" s="166" t="str">
        <f t="shared" si="1"/>
        <v/>
      </c>
      <c r="P38" s="166" t="str">
        <f t="shared" si="1"/>
        <v/>
      </c>
      <c r="Q38" s="166" t="str">
        <f t="shared" si="1"/>
        <v/>
      </c>
      <c r="R38" s="166" t="str">
        <f t="shared" si="1"/>
        <v/>
      </c>
      <c r="S38" s="166" t="str">
        <f t="shared" si="1"/>
        <v/>
      </c>
      <c r="T38" s="166" t="str">
        <f t="shared" si="1"/>
        <v/>
      </c>
      <c r="U38" s="166" t="str">
        <f t="shared" si="1"/>
        <v/>
      </c>
      <c r="V38" s="166" t="str">
        <f t="shared" si="1"/>
        <v/>
      </c>
      <c r="W38" s="166" t="str">
        <f t="shared" si="1"/>
        <v/>
      </c>
      <c r="X38" s="166" t="str">
        <f t="shared" si="1"/>
        <v/>
      </c>
      <c r="Y38" s="166" t="str">
        <f t="shared" si="1"/>
        <v/>
      </c>
      <c r="Z38" s="166" t="str">
        <f t="shared" si="1"/>
        <v/>
      </c>
      <c r="AB38" s="176" t="str">
        <f t="shared" ref="AB38:AY38" si="3">IF(COUNT(AB7:AB37)=0,"",SUM(AB7:AB37))</f>
        <v/>
      </c>
      <c r="AC38" s="176" t="str">
        <f t="shared" si="3"/>
        <v/>
      </c>
      <c r="AD38" s="176" t="str">
        <f t="shared" si="3"/>
        <v/>
      </c>
      <c r="AE38" s="176" t="str">
        <f t="shared" si="3"/>
        <v/>
      </c>
      <c r="AF38" s="176" t="str">
        <f t="shared" si="3"/>
        <v/>
      </c>
      <c r="AG38" s="176" t="str">
        <f t="shared" si="3"/>
        <v/>
      </c>
      <c r="AH38" s="176" t="str">
        <f t="shared" si="3"/>
        <v/>
      </c>
      <c r="AI38" s="176" t="str">
        <f t="shared" si="3"/>
        <v/>
      </c>
      <c r="AJ38" s="176" t="str">
        <f t="shared" si="3"/>
        <v/>
      </c>
      <c r="AK38" s="176" t="str">
        <f t="shared" si="3"/>
        <v/>
      </c>
      <c r="AL38" s="176" t="str">
        <f t="shared" si="3"/>
        <v/>
      </c>
      <c r="AM38" s="176" t="str">
        <f t="shared" si="3"/>
        <v/>
      </c>
      <c r="AN38" s="176" t="str">
        <f t="shared" si="3"/>
        <v/>
      </c>
      <c r="AO38" s="176" t="str">
        <f t="shared" si="3"/>
        <v/>
      </c>
      <c r="AP38" s="176" t="str">
        <f t="shared" si="3"/>
        <v/>
      </c>
      <c r="AQ38" s="176" t="str">
        <f t="shared" si="3"/>
        <v/>
      </c>
      <c r="AR38" s="176" t="str">
        <f t="shared" si="3"/>
        <v/>
      </c>
      <c r="AS38" s="176" t="str">
        <f t="shared" si="3"/>
        <v/>
      </c>
      <c r="AT38" s="176" t="str">
        <f t="shared" si="3"/>
        <v/>
      </c>
      <c r="AU38" s="176" t="str">
        <f t="shared" si="3"/>
        <v/>
      </c>
      <c r="AV38" s="176" t="str">
        <f t="shared" si="3"/>
        <v/>
      </c>
      <c r="AW38" s="176" t="str">
        <f t="shared" si="3"/>
        <v/>
      </c>
      <c r="AX38" s="176" t="str">
        <f t="shared" si="3"/>
        <v/>
      </c>
      <c r="AY38" s="176" t="str">
        <f t="shared" si="3"/>
        <v/>
      </c>
    </row>
    <row r="39" spans="1:51" ht="11.25" customHeight="1">
      <c r="A39" s="152" t="s">
        <v>34</v>
      </c>
      <c r="B39" s="157"/>
      <c r="C39" s="163" t="str">
        <f t="shared" si="1"/>
        <v/>
      </c>
      <c r="D39" s="163" t="str">
        <f t="shared" si="1"/>
        <v/>
      </c>
      <c r="E39" s="163" t="str">
        <f t="shared" si="1"/>
        <v/>
      </c>
      <c r="F39" s="163" t="str">
        <f t="shared" si="1"/>
        <v/>
      </c>
      <c r="G39" s="163" t="str">
        <f t="shared" si="1"/>
        <v/>
      </c>
      <c r="H39" s="163" t="str">
        <f t="shared" si="1"/>
        <v/>
      </c>
      <c r="I39" s="163" t="str">
        <f t="shared" si="1"/>
        <v/>
      </c>
      <c r="J39" s="163" t="str">
        <f t="shared" si="1"/>
        <v/>
      </c>
      <c r="K39" s="163" t="str">
        <f t="shared" si="1"/>
        <v/>
      </c>
      <c r="L39" s="163" t="str">
        <f t="shared" si="1"/>
        <v/>
      </c>
      <c r="M39" s="163" t="str">
        <f t="shared" si="1"/>
        <v/>
      </c>
      <c r="N39" s="163" t="str">
        <f t="shared" si="1"/>
        <v/>
      </c>
      <c r="O39" s="163" t="str">
        <f t="shared" si="1"/>
        <v/>
      </c>
      <c r="P39" s="163" t="str">
        <f t="shared" si="1"/>
        <v/>
      </c>
      <c r="Q39" s="163" t="str">
        <f t="shared" si="1"/>
        <v/>
      </c>
      <c r="R39" s="163" t="str">
        <f t="shared" si="1"/>
        <v/>
      </c>
      <c r="S39" s="163" t="str">
        <f t="shared" si="1"/>
        <v/>
      </c>
      <c r="T39" s="163" t="str">
        <f t="shared" si="1"/>
        <v/>
      </c>
      <c r="U39" s="163" t="str">
        <f t="shared" si="1"/>
        <v/>
      </c>
      <c r="V39" s="163" t="str">
        <f t="shared" si="1"/>
        <v/>
      </c>
      <c r="W39" s="163" t="str">
        <f t="shared" si="1"/>
        <v/>
      </c>
      <c r="X39" s="163" t="str">
        <f t="shared" si="1"/>
        <v/>
      </c>
      <c r="Y39" s="163" t="str">
        <f t="shared" si="1"/>
        <v/>
      </c>
      <c r="Z39" s="163" t="str">
        <f t="shared" si="1"/>
        <v/>
      </c>
      <c r="AB39" s="176" t="str">
        <f t="shared" ref="AB39:AY39" si="4">IF(COUNT(AB7:AB37)=0,"",AVERAGE(AB7:AB37))</f>
        <v/>
      </c>
      <c r="AC39" s="176" t="str">
        <f t="shared" si="4"/>
        <v/>
      </c>
      <c r="AD39" s="176" t="str">
        <f t="shared" si="4"/>
        <v/>
      </c>
      <c r="AE39" s="176" t="str">
        <f t="shared" si="4"/>
        <v/>
      </c>
      <c r="AF39" s="176" t="str">
        <f t="shared" si="4"/>
        <v/>
      </c>
      <c r="AG39" s="176" t="str">
        <f t="shared" si="4"/>
        <v/>
      </c>
      <c r="AH39" s="176" t="str">
        <f t="shared" si="4"/>
        <v/>
      </c>
      <c r="AI39" s="176" t="str">
        <f t="shared" si="4"/>
        <v/>
      </c>
      <c r="AJ39" s="176" t="str">
        <f t="shared" si="4"/>
        <v/>
      </c>
      <c r="AK39" s="176" t="str">
        <f t="shared" si="4"/>
        <v/>
      </c>
      <c r="AL39" s="176" t="str">
        <f t="shared" si="4"/>
        <v/>
      </c>
      <c r="AM39" s="176" t="str">
        <f t="shared" si="4"/>
        <v/>
      </c>
      <c r="AN39" s="176" t="str">
        <f t="shared" si="4"/>
        <v/>
      </c>
      <c r="AO39" s="176" t="str">
        <f t="shared" si="4"/>
        <v/>
      </c>
      <c r="AP39" s="176" t="str">
        <f t="shared" si="4"/>
        <v/>
      </c>
      <c r="AQ39" s="176" t="str">
        <f t="shared" si="4"/>
        <v/>
      </c>
      <c r="AR39" s="176" t="str">
        <f t="shared" si="4"/>
        <v/>
      </c>
      <c r="AS39" s="176" t="str">
        <f t="shared" si="4"/>
        <v/>
      </c>
      <c r="AT39" s="176" t="str">
        <f t="shared" si="4"/>
        <v/>
      </c>
      <c r="AU39" s="176" t="str">
        <f t="shared" si="4"/>
        <v/>
      </c>
      <c r="AV39" s="176" t="str">
        <f t="shared" si="4"/>
        <v/>
      </c>
      <c r="AW39" s="176" t="str">
        <f t="shared" si="4"/>
        <v/>
      </c>
      <c r="AX39" s="176" t="str">
        <f t="shared" si="4"/>
        <v/>
      </c>
      <c r="AY39" s="176" t="str">
        <f t="shared" si="4"/>
        <v/>
      </c>
    </row>
    <row r="40" spans="1:51" ht="11.25" customHeight="1">
      <c r="A40" s="152" t="s">
        <v>35</v>
      </c>
      <c r="B40" s="157"/>
      <c r="C40" s="163" t="str">
        <f t="shared" si="1"/>
        <v/>
      </c>
      <c r="D40" s="163" t="str">
        <f t="shared" si="1"/>
        <v/>
      </c>
      <c r="E40" s="163" t="str">
        <f t="shared" si="1"/>
        <v/>
      </c>
      <c r="F40" s="163" t="str">
        <f t="shared" si="1"/>
        <v/>
      </c>
      <c r="G40" s="163" t="str">
        <f t="shared" si="1"/>
        <v/>
      </c>
      <c r="H40" s="163" t="str">
        <f t="shared" si="1"/>
        <v/>
      </c>
      <c r="I40" s="163" t="str">
        <f t="shared" si="1"/>
        <v/>
      </c>
      <c r="J40" s="163" t="str">
        <f t="shared" si="1"/>
        <v/>
      </c>
      <c r="K40" s="163" t="str">
        <f t="shared" si="1"/>
        <v/>
      </c>
      <c r="L40" s="163" t="str">
        <f t="shared" si="1"/>
        <v/>
      </c>
      <c r="M40" s="163" t="str">
        <f t="shared" si="1"/>
        <v/>
      </c>
      <c r="N40" s="163" t="str">
        <f t="shared" si="1"/>
        <v/>
      </c>
      <c r="O40" s="163" t="str">
        <f t="shared" si="1"/>
        <v/>
      </c>
      <c r="P40" s="163" t="str">
        <f t="shared" si="1"/>
        <v/>
      </c>
      <c r="Q40" s="163" t="str">
        <f t="shared" si="1"/>
        <v/>
      </c>
      <c r="R40" s="163" t="str">
        <f t="shared" si="1"/>
        <v/>
      </c>
      <c r="S40" s="163" t="str">
        <f t="shared" si="1"/>
        <v/>
      </c>
      <c r="T40" s="163" t="str">
        <f t="shared" si="1"/>
        <v/>
      </c>
      <c r="U40" s="163" t="str">
        <f t="shared" si="1"/>
        <v/>
      </c>
      <c r="V40" s="163" t="str">
        <f t="shared" si="1"/>
        <v/>
      </c>
      <c r="W40" s="163" t="str">
        <f t="shared" si="1"/>
        <v/>
      </c>
      <c r="X40" s="163" t="str">
        <f t="shared" si="1"/>
        <v/>
      </c>
      <c r="Y40" s="163" t="str">
        <f t="shared" si="1"/>
        <v/>
      </c>
      <c r="Z40" s="163" t="str">
        <f t="shared" si="1"/>
        <v/>
      </c>
      <c r="AB40" s="176" t="str">
        <f t="shared" ref="AB40:AY40" si="5">IF(COUNT(AB7:AB37)=0,"",MAX(AB7:AB37))</f>
        <v/>
      </c>
      <c r="AC40" s="176" t="str">
        <f t="shared" si="5"/>
        <v/>
      </c>
      <c r="AD40" s="176" t="str">
        <f t="shared" si="5"/>
        <v/>
      </c>
      <c r="AE40" s="176" t="str">
        <f t="shared" si="5"/>
        <v/>
      </c>
      <c r="AF40" s="176" t="str">
        <f t="shared" si="5"/>
        <v/>
      </c>
      <c r="AG40" s="176" t="str">
        <f t="shared" si="5"/>
        <v/>
      </c>
      <c r="AH40" s="176" t="str">
        <f t="shared" si="5"/>
        <v/>
      </c>
      <c r="AI40" s="176" t="str">
        <f t="shared" si="5"/>
        <v/>
      </c>
      <c r="AJ40" s="176" t="str">
        <f t="shared" si="5"/>
        <v/>
      </c>
      <c r="AK40" s="176" t="str">
        <f t="shared" si="5"/>
        <v/>
      </c>
      <c r="AL40" s="176" t="str">
        <f t="shared" si="5"/>
        <v/>
      </c>
      <c r="AM40" s="176" t="str">
        <f t="shared" si="5"/>
        <v/>
      </c>
      <c r="AN40" s="176" t="str">
        <f t="shared" si="5"/>
        <v/>
      </c>
      <c r="AO40" s="176" t="str">
        <f t="shared" si="5"/>
        <v/>
      </c>
      <c r="AP40" s="176" t="str">
        <f t="shared" si="5"/>
        <v/>
      </c>
      <c r="AQ40" s="176" t="str">
        <f t="shared" si="5"/>
        <v/>
      </c>
      <c r="AR40" s="176" t="str">
        <f t="shared" si="5"/>
        <v/>
      </c>
      <c r="AS40" s="176" t="str">
        <f t="shared" si="5"/>
        <v/>
      </c>
      <c r="AT40" s="176" t="str">
        <f t="shared" si="5"/>
        <v/>
      </c>
      <c r="AU40" s="176" t="str">
        <f t="shared" si="5"/>
        <v/>
      </c>
      <c r="AV40" s="176" t="str">
        <f t="shared" si="5"/>
        <v/>
      </c>
      <c r="AW40" s="176" t="str">
        <f t="shared" si="5"/>
        <v/>
      </c>
      <c r="AX40" s="176" t="str">
        <f t="shared" si="5"/>
        <v/>
      </c>
      <c r="AY40" s="176" t="str">
        <f t="shared" si="5"/>
        <v/>
      </c>
    </row>
    <row r="41" spans="1:51" ht="11.25" customHeight="1">
      <c r="A41" s="152" t="s">
        <v>38</v>
      </c>
      <c r="B41" s="157"/>
      <c r="C41" s="163" t="str">
        <f t="shared" si="1"/>
        <v/>
      </c>
      <c r="D41" s="163" t="str">
        <f t="shared" si="1"/>
        <v/>
      </c>
      <c r="E41" s="163" t="str">
        <f t="shared" si="1"/>
        <v/>
      </c>
      <c r="F41" s="163" t="str">
        <f t="shared" si="1"/>
        <v/>
      </c>
      <c r="G41" s="163" t="str">
        <f t="shared" si="1"/>
        <v/>
      </c>
      <c r="H41" s="163" t="str">
        <f t="shared" si="1"/>
        <v/>
      </c>
      <c r="I41" s="163" t="str">
        <f t="shared" si="1"/>
        <v/>
      </c>
      <c r="J41" s="163" t="str">
        <f t="shared" si="1"/>
        <v/>
      </c>
      <c r="K41" s="163" t="str">
        <f t="shared" si="1"/>
        <v/>
      </c>
      <c r="L41" s="163" t="str">
        <f t="shared" si="1"/>
        <v/>
      </c>
      <c r="M41" s="163" t="str">
        <f t="shared" si="1"/>
        <v/>
      </c>
      <c r="N41" s="163" t="str">
        <f t="shared" si="1"/>
        <v/>
      </c>
      <c r="O41" s="163" t="str">
        <f t="shared" si="1"/>
        <v/>
      </c>
      <c r="P41" s="163" t="str">
        <f t="shared" si="1"/>
        <v/>
      </c>
      <c r="Q41" s="163" t="str">
        <f t="shared" si="1"/>
        <v/>
      </c>
      <c r="R41" s="163" t="str">
        <f t="shared" si="1"/>
        <v/>
      </c>
      <c r="S41" s="163" t="str">
        <f t="shared" si="1"/>
        <v/>
      </c>
      <c r="T41" s="163" t="str">
        <f t="shared" si="1"/>
        <v/>
      </c>
      <c r="U41" s="163" t="str">
        <f t="shared" si="1"/>
        <v/>
      </c>
      <c r="V41" s="163" t="str">
        <f t="shared" si="1"/>
        <v/>
      </c>
      <c r="W41" s="163" t="str">
        <f t="shared" si="1"/>
        <v/>
      </c>
      <c r="X41" s="163" t="str">
        <f t="shared" si="1"/>
        <v/>
      </c>
      <c r="Y41" s="163" t="str">
        <f t="shared" si="1"/>
        <v/>
      </c>
      <c r="Z41" s="163" t="str">
        <f t="shared" si="1"/>
        <v/>
      </c>
      <c r="AB41" s="176" t="str">
        <f t="shared" ref="AB41:AY41" si="6">IF(COUNT(AB7:AB37)=0,"",MIN(AB7:AB37))</f>
        <v/>
      </c>
      <c r="AC41" s="176" t="str">
        <f t="shared" si="6"/>
        <v/>
      </c>
      <c r="AD41" s="176" t="str">
        <f t="shared" si="6"/>
        <v/>
      </c>
      <c r="AE41" s="176" t="str">
        <f t="shared" si="6"/>
        <v/>
      </c>
      <c r="AF41" s="176" t="str">
        <f t="shared" si="6"/>
        <v/>
      </c>
      <c r="AG41" s="176" t="str">
        <f t="shared" si="6"/>
        <v/>
      </c>
      <c r="AH41" s="176" t="str">
        <f t="shared" si="6"/>
        <v/>
      </c>
      <c r="AI41" s="176" t="str">
        <f t="shared" si="6"/>
        <v/>
      </c>
      <c r="AJ41" s="176" t="str">
        <f t="shared" si="6"/>
        <v/>
      </c>
      <c r="AK41" s="176" t="str">
        <f t="shared" si="6"/>
        <v/>
      </c>
      <c r="AL41" s="176" t="str">
        <f t="shared" si="6"/>
        <v/>
      </c>
      <c r="AM41" s="176" t="str">
        <f t="shared" si="6"/>
        <v/>
      </c>
      <c r="AN41" s="176" t="str">
        <f t="shared" si="6"/>
        <v/>
      </c>
      <c r="AO41" s="176" t="str">
        <f t="shared" si="6"/>
        <v/>
      </c>
      <c r="AP41" s="176" t="str">
        <f t="shared" si="6"/>
        <v/>
      </c>
      <c r="AQ41" s="176" t="str">
        <f t="shared" si="6"/>
        <v/>
      </c>
      <c r="AR41" s="176" t="str">
        <f t="shared" si="6"/>
        <v/>
      </c>
      <c r="AS41" s="176" t="str">
        <f t="shared" si="6"/>
        <v/>
      </c>
      <c r="AT41" s="176" t="str">
        <f t="shared" si="6"/>
        <v/>
      </c>
      <c r="AU41" s="176" t="str">
        <f t="shared" si="6"/>
        <v/>
      </c>
      <c r="AV41" s="176" t="str">
        <f t="shared" si="6"/>
        <v/>
      </c>
      <c r="AW41" s="176" t="str">
        <f t="shared" si="6"/>
        <v/>
      </c>
      <c r="AX41" s="176" t="str">
        <f t="shared" si="6"/>
        <v/>
      </c>
      <c r="AY41" s="176" t="str">
        <f t="shared" si="6"/>
        <v/>
      </c>
    </row>
    <row r="42" spans="1:51" ht="11.25" customHeight="1">
      <c r="A42" s="152" t="s">
        <v>42</v>
      </c>
      <c r="B42" s="157"/>
      <c r="C42" s="163" t="str">
        <f t="shared" si="1"/>
        <v/>
      </c>
      <c r="D42" s="163" t="str">
        <f t="shared" si="1"/>
        <v/>
      </c>
      <c r="E42" s="163" t="str">
        <f t="shared" si="1"/>
        <v/>
      </c>
      <c r="F42" s="163" t="str">
        <f t="shared" si="1"/>
        <v/>
      </c>
      <c r="G42" s="163" t="str">
        <f t="shared" si="1"/>
        <v/>
      </c>
      <c r="H42" s="163" t="str">
        <f t="shared" si="1"/>
        <v/>
      </c>
      <c r="I42" s="163" t="str">
        <f t="shared" si="1"/>
        <v/>
      </c>
      <c r="J42" s="163" t="str">
        <f t="shared" si="1"/>
        <v/>
      </c>
      <c r="K42" s="163" t="str">
        <f t="shared" si="1"/>
        <v/>
      </c>
      <c r="L42" s="163" t="str">
        <f t="shared" si="1"/>
        <v/>
      </c>
      <c r="M42" s="163" t="str">
        <f t="shared" si="1"/>
        <v/>
      </c>
      <c r="N42" s="163" t="str">
        <f t="shared" si="1"/>
        <v/>
      </c>
      <c r="O42" s="163" t="str">
        <f t="shared" si="1"/>
        <v/>
      </c>
      <c r="P42" s="163" t="str">
        <f t="shared" si="1"/>
        <v/>
      </c>
      <c r="Q42" s="163" t="str">
        <f t="shared" si="1"/>
        <v/>
      </c>
      <c r="R42" s="163" t="str">
        <f t="shared" si="1"/>
        <v/>
      </c>
      <c r="S42" s="163" t="str">
        <f t="shared" si="1"/>
        <v/>
      </c>
      <c r="T42" s="163" t="str">
        <f t="shared" si="1"/>
        <v/>
      </c>
      <c r="U42" s="163" t="str">
        <f t="shared" si="1"/>
        <v/>
      </c>
      <c r="V42" s="163" t="str">
        <f t="shared" si="1"/>
        <v/>
      </c>
      <c r="W42" s="163" t="str">
        <f t="shared" si="1"/>
        <v/>
      </c>
      <c r="X42" s="163" t="str">
        <f t="shared" si="1"/>
        <v/>
      </c>
      <c r="Y42" s="163" t="str">
        <f t="shared" si="1"/>
        <v/>
      </c>
      <c r="Z42" s="163" t="str">
        <f t="shared" si="1"/>
        <v/>
      </c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</row>
  </sheetData>
  <mergeCells count="13">
    <mergeCell ref="C2:R2"/>
    <mergeCell ref="S2:Z2"/>
    <mergeCell ref="AB2:AQ2"/>
    <mergeCell ref="AR2:AY2"/>
    <mergeCell ref="A5:B5"/>
    <mergeCell ref="A6:B6"/>
    <mergeCell ref="A38:B38"/>
    <mergeCell ref="A39:B39"/>
    <mergeCell ref="A40:B40"/>
    <mergeCell ref="A41:B41"/>
    <mergeCell ref="A42:B42"/>
    <mergeCell ref="A2:A3"/>
    <mergeCell ref="B2:B3"/>
  </mergeCells>
  <phoneticPr fontId="3"/>
  <printOptions horizontalCentered="1"/>
  <pageMargins left="0.39370078740157477" right="0.39370078740157477" top="0.78740157480314954" bottom="0.59055118110236215" header="0.51181102362204722" footer="0.74803149606299213"/>
  <pageSetup paperSize="9" fitToWidth="1" fitToHeight="1" orientation="landscape" usePrinterDefaults="1" horizontalDpi="6553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O75"/>
  <sheetViews>
    <sheetView view="pageBreakPreview" zoomScaleSheetLayoutView="100" workbookViewId="0">
      <selection activeCell="AK1" sqref="AK1"/>
    </sheetView>
  </sheetViews>
  <sheetFormatPr defaultRowHeight="9.6"/>
  <cols>
    <col min="1" max="1" width="2.625" style="138" customWidth="1"/>
    <col min="2" max="2" width="12.75" style="138" customWidth="1"/>
    <col min="3" max="3" width="4.125" style="138" customWidth="1"/>
    <col min="4" max="4" width="3.75" style="138" customWidth="1"/>
    <col min="5" max="34" width="3.625" style="138" customWidth="1"/>
    <col min="35" max="35" width="4.375" style="138" customWidth="1"/>
    <col min="36" max="36" width="5.375" style="138" customWidth="1"/>
    <col min="37" max="41" width="4.625" style="138" customWidth="1"/>
    <col min="42" max="16384" width="9" style="138" customWidth="1"/>
  </cols>
  <sheetData>
    <row r="1" spans="1:41" s="139" customFormat="1" ht="24.95" customHeight="1">
      <c r="A1" s="247" t="str">
        <f>"運転時間月報1　"&amp;AM1&amp;"年"&amp;AO1&amp;"月分"</f>
        <v>運転時間月報1　2019年2月分</v>
      </c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172"/>
      <c r="AJ1" s="172"/>
      <c r="AL1" s="96" t="s">
        <v>132</v>
      </c>
      <c r="AM1" s="100">
        <v>2019</v>
      </c>
      <c r="AN1" s="102" t="s">
        <v>247</v>
      </c>
      <c r="AO1" s="107">
        <v>2</v>
      </c>
    </row>
    <row r="2" spans="1:41" s="141" customFormat="1" ht="12" customHeight="1">
      <c r="A2" s="248" t="s">
        <v>28</v>
      </c>
      <c r="B2" s="252"/>
      <c r="C2" s="255"/>
      <c r="D2" s="259">
        <v>1</v>
      </c>
      <c r="E2" s="259">
        <v>2</v>
      </c>
      <c r="F2" s="259">
        <v>3</v>
      </c>
      <c r="G2" s="259">
        <v>4</v>
      </c>
      <c r="H2" s="259">
        <v>5</v>
      </c>
      <c r="I2" s="259">
        <v>6</v>
      </c>
      <c r="J2" s="259">
        <v>7</v>
      </c>
      <c r="K2" s="259">
        <v>8</v>
      </c>
      <c r="L2" s="259">
        <v>9</v>
      </c>
      <c r="M2" s="259">
        <v>10</v>
      </c>
      <c r="N2" s="259">
        <v>11</v>
      </c>
      <c r="O2" s="259">
        <v>12</v>
      </c>
      <c r="P2" s="259">
        <v>13</v>
      </c>
      <c r="Q2" s="259">
        <v>14</v>
      </c>
      <c r="R2" s="259">
        <v>15</v>
      </c>
      <c r="S2" s="259">
        <v>16</v>
      </c>
      <c r="T2" s="259">
        <v>17</v>
      </c>
      <c r="U2" s="259">
        <v>18</v>
      </c>
      <c r="V2" s="259">
        <v>19</v>
      </c>
      <c r="W2" s="259">
        <v>20</v>
      </c>
      <c r="X2" s="259">
        <v>21</v>
      </c>
      <c r="Y2" s="259">
        <v>22</v>
      </c>
      <c r="Z2" s="259">
        <v>23</v>
      </c>
      <c r="AA2" s="259">
        <v>24</v>
      </c>
      <c r="AB2" s="259">
        <v>25</v>
      </c>
      <c r="AC2" s="259">
        <v>26</v>
      </c>
      <c r="AD2" s="259">
        <v>27</v>
      </c>
      <c r="AE2" s="259">
        <v>28</v>
      </c>
      <c r="AF2" s="259">
        <v>29</v>
      </c>
      <c r="AG2" s="259">
        <v>30</v>
      </c>
      <c r="AH2" s="268">
        <v>31</v>
      </c>
      <c r="AI2" s="271" t="s">
        <v>238</v>
      </c>
      <c r="AJ2" s="274" t="s">
        <v>240</v>
      </c>
    </row>
    <row r="3" spans="1:41" s="141" customFormat="1" ht="12" customHeight="1">
      <c r="A3" s="248" t="s">
        <v>31</v>
      </c>
      <c r="B3" s="252"/>
      <c r="C3" s="255"/>
      <c r="D3" s="155">
        <f>DATEVALUE(AM1&amp;"/"&amp;AO1&amp;"/1")</f>
        <v>43497</v>
      </c>
      <c r="E3" s="265">
        <f t="shared" ref="E3:AH3" si="0">D3+1</f>
        <v>43498</v>
      </c>
      <c r="F3" s="265">
        <f t="shared" si="0"/>
        <v>43499</v>
      </c>
      <c r="G3" s="265">
        <f t="shared" si="0"/>
        <v>43500</v>
      </c>
      <c r="H3" s="265">
        <f t="shared" si="0"/>
        <v>43501</v>
      </c>
      <c r="I3" s="265">
        <f t="shared" si="0"/>
        <v>43502</v>
      </c>
      <c r="J3" s="265">
        <f t="shared" si="0"/>
        <v>43503</v>
      </c>
      <c r="K3" s="265">
        <f t="shared" si="0"/>
        <v>43504</v>
      </c>
      <c r="L3" s="265">
        <f t="shared" si="0"/>
        <v>43505</v>
      </c>
      <c r="M3" s="265">
        <f t="shared" si="0"/>
        <v>43506</v>
      </c>
      <c r="N3" s="265">
        <f t="shared" si="0"/>
        <v>43507</v>
      </c>
      <c r="O3" s="265">
        <f t="shared" si="0"/>
        <v>43508</v>
      </c>
      <c r="P3" s="265">
        <f t="shared" si="0"/>
        <v>43509</v>
      </c>
      <c r="Q3" s="265">
        <f t="shared" si="0"/>
        <v>43510</v>
      </c>
      <c r="R3" s="265">
        <f t="shared" si="0"/>
        <v>43511</v>
      </c>
      <c r="S3" s="265">
        <f t="shared" si="0"/>
        <v>43512</v>
      </c>
      <c r="T3" s="265">
        <f t="shared" si="0"/>
        <v>43513</v>
      </c>
      <c r="U3" s="265">
        <f t="shared" si="0"/>
        <v>43514</v>
      </c>
      <c r="V3" s="265">
        <f t="shared" si="0"/>
        <v>43515</v>
      </c>
      <c r="W3" s="265">
        <f t="shared" si="0"/>
        <v>43516</v>
      </c>
      <c r="X3" s="265">
        <f t="shared" si="0"/>
        <v>43517</v>
      </c>
      <c r="Y3" s="265">
        <f t="shared" si="0"/>
        <v>43518</v>
      </c>
      <c r="Z3" s="265">
        <f t="shared" si="0"/>
        <v>43519</v>
      </c>
      <c r="AA3" s="265">
        <f t="shared" si="0"/>
        <v>43520</v>
      </c>
      <c r="AB3" s="265">
        <f t="shared" si="0"/>
        <v>43521</v>
      </c>
      <c r="AC3" s="265">
        <f t="shared" si="0"/>
        <v>43522</v>
      </c>
      <c r="AD3" s="265">
        <f t="shared" si="0"/>
        <v>43523</v>
      </c>
      <c r="AE3" s="265">
        <f t="shared" si="0"/>
        <v>43524</v>
      </c>
      <c r="AF3" s="265">
        <f t="shared" si="0"/>
        <v>43525</v>
      </c>
      <c r="AG3" s="265">
        <f t="shared" si="0"/>
        <v>43526</v>
      </c>
      <c r="AH3" s="265">
        <f t="shared" si="0"/>
        <v>43527</v>
      </c>
      <c r="AI3" s="272"/>
      <c r="AJ3" s="275"/>
    </row>
    <row r="4" spans="1:41" s="141" customFormat="1" ht="12" customHeight="1">
      <c r="A4" s="248" t="s">
        <v>51</v>
      </c>
      <c r="B4" s="252"/>
      <c r="C4" s="256" t="s">
        <v>66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9"/>
      <c r="AI4" s="273" t="str">
        <f t="shared" ref="AI4:AI40" si="1">IF(COUNT(D4:AH4)=0,"",SUM(D4:AH4))</f>
        <v/>
      </c>
      <c r="AJ4" s="260"/>
    </row>
    <row r="5" spans="1:41" s="141" customFormat="1" ht="10.7" customHeight="1">
      <c r="A5" s="249" t="s">
        <v>237</v>
      </c>
      <c r="B5" s="253"/>
      <c r="C5" s="257" t="s">
        <v>6</v>
      </c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7"/>
      <c r="AD5" s="267"/>
      <c r="AE5" s="267"/>
      <c r="AF5" s="267"/>
      <c r="AG5" s="267"/>
      <c r="AH5" s="270"/>
      <c r="AI5" s="273" t="str">
        <f t="shared" si="1"/>
        <v/>
      </c>
      <c r="AJ5" s="267"/>
    </row>
    <row r="6" spans="1:41" s="141" customFormat="1" ht="10.7" customHeight="1">
      <c r="A6" s="250"/>
      <c r="B6" s="253"/>
      <c r="C6" s="257" t="s">
        <v>6</v>
      </c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7"/>
      <c r="AD6" s="267"/>
      <c r="AE6" s="267"/>
      <c r="AF6" s="267"/>
      <c r="AG6" s="267"/>
      <c r="AH6" s="270"/>
      <c r="AI6" s="273" t="str">
        <f t="shared" si="1"/>
        <v/>
      </c>
      <c r="AJ6" s="267"/>
    </row>
    <row r="7" spans="1:41" s="141" customFormat="1" ht="10.5" customHeight="1">
      <c r="A7" s="250"/>
      <c r="B7" s="253"/>
      <c r="C7" s="257" t="s">
        <v>6</v>
      </c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7"/>
      <c r="AD7" s="267"/>
      <c r="AE7" s="267"/>
      <c r="AF7" s="267"/>
      <c r="AG7" s="267"/>
      <c r="AH7" s="270"/>
      <c r="AI7" s="273" t="str">
        <f t="shared" si="1"/>
        <v/>
      </c>
      <c r="AJ7" s="267"/>
    </row>
    <row r="8" spans="1:41" s="141" customFormat="1" ht="10.7" customHeight="1">
      <c r="A8" s="250"/>
      <c r="B8" s="253"/>
      <c r="C8" s="257" t="s">
        <v>6</v>
      </c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7"/>
      <c r="AD8" s="267"/>
      <c r="AE8" s="267"/>
      <c r="AF8" s="267"/>
      <c r="AG8" s="267"/>
      <c r="AH8" s="270"/>
      <c r="AI8" s="273" t="str">
        <f t="shared" si="1"/>
        <v/>
      </c>
      <c r="AJ8" s="267"/>
    </row>
    <row r="9" spans="1:41" s="141" customFormat="1" ht="10.7" customHeight="1">
      <c r="A9" s="250"/>
      <c r="B9" s="253"/>
      <c r="C9" s="257" t="s">
        <v>6</v>
      </c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7"/>
      <c r="AD9" s="267"/>
      <c r="AE9" s="267"/>
      <c r="AF9" s="267"/>
      <c r="AG9" s="267"/>
      <c r="AH9" s="270"/>
      <c r="AI9" s="273" t="str">
        <f t="shared" si="1"/>
        <v/>
      </c>
      <c r="AJ9" s="267"/>
    </row>
    <row r="10" spans="1:41" s="141" customFormat="1" ht="10.7" customHeight="1">
      <c r="A10" s="250"/>
      <c r="B10" s="253"/>
      <c r="C10" s="257" t="s">
        <v>6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7"/>
      <c r="AD10" s="267"/>
      <c r="AE10" s="267"/>
      <c r="AF10" s="267"/>
      <c r="AG10" s="267"/>
      <c r="AH10" s="270"/>
      <c r="AI10" s="273" t="str">
        <f t="shared" si="1"/>
        <v/>
      </c>
      <c r="AJ10" s="267"/>
    </row>
    <row r="11" spans="1:41" s="141" customFormat="1" ht="10.5" customHeight="1">
      <c r="A11" s="250"/>
      <c r="B11" s="253"/>
      <c r="C11" s="257" t="s">
        <v>6</v>
      </c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  <c r="Z11" s="261"/>
      <c r="AA11" s="261"/>
      <c r="AB11" s="261"/>
      <c r="AC11" s="267"/>
      <c r="AD11" s="267"/>
      <c r="AE11" s="267"/>
      <c r="AF11" s="267"/>
      <c r="AG11" s="267"/>
      <c r="AH11" s="270"/>
      <c r="AI11" s="273" t="str">
        <f t="shared" si="1"/>
        <v/>
      </c>
      <c r="AJ11" s="267"/>
    </row>
    <row r="12" spans="1:41" s="141" customFormat="1" ht="10.7" customHeight="1">
      <c r="A12" s="250"/>
      <c r="B12" s="253"/>
      <c r="C12" s="257" t="s">
        <v>6</v>
      </c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7"/>
      <c r="AD12" s="267"/>
      <c r="AE12" s="267"/>
      <c r="AF12" s="267"/>
      <c r="AG12" s="267"/>
      <c r="AH12" s="270"/>
      <c r="AI12" s="273" t="str">
        <f t="shared" si="1"/>
        <v/>
      </c>
      <c r="AJ12" s="267"/>
    </row>
    <row r="13" spans="1:41" s="141" customFormat="1" ht="10.7" customHeight="1">
      <c r="A13" s="250"/>
      <c r="B13" s="253"/>
      <c r="C13" s="257" t="s">
        <v>6</v>
      </c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7"/>
      <c r="AD13" s="267"/>
      <c r="AE13" s="267"/>
      <c r="AF13" s="267"/>
      <c r="AG13" s="267"/>
      <c r="AH13" s="270"/>
      <c r="AI13" s="273" t="str">
        <f t="shared" si="1"/>
        <v/>
      </c>
      <c r="AJ13" s="267"/>
    </row>
    <row r="14" spans="1:41" s="141" customFormat="1" ht="10.7" customHeight="1">
      <c r="A14" s="250"/>
      <c r="B14" s="253"/>
      <c r="C14" s="257" t="s">
        <v>6</v>
      </c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7"/>
      <c r="AD14" s="267"/>
      <c r="AE14" s="267"/>
      <c r="AF14" s="267"/>
      <c r="AG14" s="267"/>
      <c r="AH14" s="270"/>
      <c r="AI14" s="273" t="str">
        <f t="shared" si="1"/>
        <v/>
      </c>
      <c r="AJ14" s="267"/>
    </row>
    <row r="15" spans="1:41" s="141" customFormat="1" ht="10.7" customHeight="1">
      <c r="A15" s="250"/>
      <c r="B15" s="253"/>
      <c r="C15" s="257" t="s">
        <v>6</v>
      </c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7"/>
      <c r="AD15" s="267"/>
      <c r="AE15" s="267"/>
      <c r="AF15" s="267"/>
      <c r="AG15" s="267"/>
      <c r="AH15" s="270"/>
      <c r="AI15" s="273" t="str">
        <f t="shared" si="1"/>
        <v/>
      </c>
      <c r="AJ15" s="267"/>
    </row>
    <row r="16" spans="1:41" s="141" customFormat="1" ht="10.7" customHeight="1">
      <c r="A16" s="251"/>
      <c r="B16" s="253"/>
      <c r="C16" s="257" t="s">
        <v>6</v>
      </c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7"/>
      <c r="AD16" s="267"/>
      <c r="AE16" s="267"/>
      <c r="AF16" s="267"/>
      <c r="AG16" s="267"/>
      <c r="AH16" s="270"/>
      <c r="AI16" s="273" t="str">
        <f t="shared" si="1"/>
        <v/>
      </c>
      <c r="AJ16" s="267"/>
    </row>
    <row r="17" spans="1:36" s="141" customFormat="1" ht="10.7" customHeight="1">
      <c r="A17" s="249" t="s">
        <v>236</v>
      </c>
      <c r="B17" s="253"/>
      <c r="C17" s="257" t="s">
        <v>6</v>
      </c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7"/>
      <c r="AD17" s="267"/>
      <c r="AE17" s="267"/>
      <c r="AF17" s="267"/>
      <c r="AG17" s="267"/>
      <c r="AH17" s="270"/>
      <c r="AI17" s="273" t="str">
        <f t="shared" si="1"/>
        <v/>
      </c>
      <c r="AJ17" s="267"/>
    </row>
    <row r="18" spans="1:36" s="141" customFormat="1" ht="10.7" customHeight="1">
      <c r="A18" s="250"/>
      <c r="B18" s="253"/>
      <c r="C18" s="257" t="s">
        <v>6</v>
      </c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7"/>
      <c r="AD18" s="267"/>
      <c r="AE18" s="267"/>
      <c r="AF18" s="267"/>
      <c r="AG18" s="267"/>
      <c r="AH18" s="270"/>
      <c r="AI18" s="273" t="str">
        <f t="shared" si="1"/>
        <v/>
      </c>
      <c r="AJ18" s="267"/>
    </row>
    <row r="19" spans="1:36" s="141" customFormat="1" ht="10.7" customHeight="1">
      <c r="A19" s="250"/>
      <c r="B19" s="253"/>
      <c r="C19" s="257" t="s">
        <v>6</v>
      </c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7"/>
      <c r="AD19" s="267"/>
      <c r="AE19" s="267"/>
      <c r="AF19" s="267"/>
      <c r="AG19" s="267"/>
      <c r="AH19" s="270"/>
      <c r="AI19" s="273" t="str">
        <f t="shared" si="1"/>
        <v/>
      </c>
      <c r="AJ19" s="267"/>
    </row>
    <row r="20" spans="1:36" s="141" customFormat="1" ht="10.7" customHeight="1">
      <c r="A20" s="250"/>
      <c r="B20" s="253"/>
      <c r="C20" s="257" t="s">
        <v>6</v>
      </c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7"/>
      <c r="AD20" s="267"/>
      <c r="AE20" s="267"/>
      <c r="AF20" s="267"/>
      <c r="AG20" s="267"/>
      <c r="AH20" s="270"/>
      <c r="AI20" s="273" t="str">
        <f t="shared" si="1"/>
        <v/>
      </c>
      <c r="AJ20" s="267"/>
    </row>
    <row r="21" spans="1:36" s="141" customFormat="1" ht="10.7" customHeight="1">
      <c r="A21" s="250"/>
      <c r="B21" s="253"/>
      <c r="C21" s="257" t="s">
        <v>6</v>
      </c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7"/>
      <c r="AD21" s="267"/>
      <c r="AE21" s="267"/>
      <c r="AF21" s="267"/>
      <c r="AG21" s="267"/>
      <c r="AH21" s="270"/>
      <c r="AI21" s="273" t="str">
        <f t="shared" si="1"/>
        <v/>
      </c>
      <c r="AJ21" s="267"/>
    </row>
    <row r="22" spans="1:36" s="141" customFormat="1" ht="10.7" customHeight="1">
      <c r="A22" s="250"/>
      <c r="B22" s="253"/>
      <c r="C22" s="257" t="s">
        <v>6</v>
      </c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7"/>
      <c r="AD22" s="267"/>
      <c r="AE22" s="267"/>
      <c r="AF22" s="267"/>
      <c r="AG22" s="267"/>
      <c r="AH22" s="270"/>
      <c r="AI22" s="273" t="str">
        <f t="shared" si="1"/>
        <v/>
      </c>
      <c r="AJ22" s="267"/>
    </row>
    <row r="23" spans="1:36" s="141" customFormat="1" ht="10.7" customHeight="1">
      <c r="A23" s="250"/>
      <c r="B23" s="253"/>
      <c r="C23" s="257" t="s">
        <v>6</v>
      </c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7"/>
      <c r="AD23" s="267"/>
      <c r="AE23" s="267"/>
      <c r="AF23" s="267"/>
      <c r="AG23" s="267"/>
      <c r="AH23" s="270"/>
      <c r="AI23" s="273" t="str">
        <f t="shared" si="1"/>
        <v/>
      </c>
      <c r="AJ23" s="267"/>
    </row>
    <row r="24" spans="1:36" s="141" customFormat="1" ht="10.7" customHeight="1">
      <c r="A24" s="250"/>
      <c r="B24" s="253"/>
      <c r="C24" s="257" t="s">
        <v>6</v>
      </c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7"/>
      <c r="AD24" s="267"/>
      <c r="AE24" s="267"/>
      <c r="AF24" s="267"/>
      <c r="AG24" s="267"/>
      <c r="AH24" s="270"/>
      <c r="AI24" s="273" t="str">
        <f t="shared" si="1"/>
        <v/>
      </c>
      <c r="AJ24" s="267"/>
    </row>
    <row r="25" spans="1:36" s="141" customFormat="1" ht="10.7" customHeight="1">
      <c r="A25" s="250"/>
      <c r="B25" s="253"/>
      <c r="C25" s="257" t="s">
        <v>6</v>
      </c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261"/>
      <c r="W25" s="261"/>
      <c r="X25" s="261"/>
      <c r="Y25" s="261"/>
      <c r="Z25" s="261"/>
      <c r="AA25" s="261"/>
      <c r="AB25" s="261"/>
      <c r="AC25" s="267"/>
      <c r="AD25" s="267"/>
      <c r="AE25" s="267"/>
      <c r="AF25" s="267"/>
      <c r="AG25" s="267"/>
      <c r="AH25" s="270"/>
      <c r="AI25" s="273" t="str">
        <f t="shared" si="1"/>
        <v/>
      </c>
      <c r="AJ25" s="267"/>
    </row>
    <row r="26" spans="1:36" s="141" customFormat="1" ht="10.7" customHeight="1">
      <c r="A26" s="250"/>
      <c r="B26" s="253"/>
      <c r="C26" s="257" t="s">
        <v>6</v>
      </c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7"/>
      <c r="AD26" s="267"/>
      <c r="AE26" s="267"/>
      <c r="AF26" s="267"/>
      <c r="AG26" s="267"/>
      <c r="AH26" s="270"/>
      <c r="AI26" s="273" t="str">
        <f t="shared" si="1"/>
        <v/>
      </c>
      <c r="AJ26" s="267"/>
    </row>
    <row r="27" spans="1:36" s="141" customFormat="1" ht="10.7" customHeight="1">
      <c r="A27" s="250"/>
      <c r="B27" s="253"/>
      <c r="C27" s="257" t="s">
        <v>6</v>
      </c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7"/>
      <c r="AD27" s="267"/>
      <c r="AE27" s="267"/>
      <c r="AF27" s="267"/>
      <c r="AG27" s="267"/>
      <c r="AH27" s="270"/>
      <c r="AI27" s="273" t="str">
        <f t="shared" si="1"/>
        <v/>
      </c>
      <c r="AJ27" s="267"/>
    </row>
    <row r="28" spans="1:36" s="141" customFormat="1" ht="10.7" customHeight="1">
      <c r="A28" s="251"/>
      <c r="B28" s="253"/>
      <c r="C28" s="257" t="s">
        <v>6</v>
      </c>
      <c r="D28" s="261"/>
      <c r="E28" s="261"/>
      <c r="F28" s="261"/>
      <c r="G28" s="261"/>
      <c r="H28" s="261"/>
      <c r="I28" s="261"/>
      <c r="J28" s="261"/>
      <c r="K28" s="261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  <c r="X28" s="261"/>
      <c r="Y28" s="261"/>
      <c r="Z28" s="261"/>
      <c r="AA28" s="261"/>
      <c r="AB28" s="261"/>
      <c r="AC28" s="267"/>
      <c r="AD28" s="267"/>
      <c r="AE28" s="267"/>
      <c r="AF28" s="267"/>
      <c r="AG28" s="267"/>
      <c r="AH28" s="270"/>
      <c r="AI28" s="273" t="str">
        <f t="shared" si="1"/>
        <v/>
      </c>
      <c r="AJ28" s="267"/>
    </row>
    <row r="29" spans="1:36" s="141" customFormat="1" ht="10.7" customHeight="1">
      <c r="A29" s="249" t="s">
        <v>73</v>
      </c>
      <c r="B29" s="253"/>
      <c r="C29" s="257" t="s">
        <v>6</v>
      </c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7"/>
      <c r="AD29" s="267"/>
      <c r="AE29" s="267"/>
      <c r="AF29" s="267"/>
      <c r="AG29" s="267"/>
      <c r="AH29" s="270"/>
      <c r="AI29" s="273" t="str">
        <f t="shared" si="1"/>
        <v/>
      </c>
      <c r="AJ29" s="267"/>
    </row>
    <row r="30" spans="1:36" s="141" customFormat="1" ht="10.7" customHeight="1">
      <c r="A30" s="250"/>
      <c r="B30" s="253"/>
      <c r="C30" s="257" t="s">
        <v>6</v>
      </c>
      <c r="D30" s="261"/>
      <c r="E30" s="261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61"/>
      <c r="AC30" s="267"/>
      <c r="AD30" s="267"/>
      <c r="AE30" s="267"/>
      <c r="AF30" s="267"/>
      <c r="AG30" s="267"/>
      <c r="AH30" s="270"/>
      <c r="AI30" s="273" t="str">
        <f t="shared" si="1"/>
        <v/>
      </c>
      <c r="AJ30" s="267"/>
    </row>
    <row r="31" spans="1:36" s="141" customFormat="1" ht="10.7" customHeight="1">
      <c r="A31" s="250"/>
      <c r="B31" s="253"/>
      <c r="C31" s="257" t="s">
        <v>6</v>
      </c>
      <c r="D31" s="261"/>
      <c r="E31" s="261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7"/>
      <c r="AD31" s="267"/>
      <c r="AE31" s="267"/>
      <c r="AF31" s="267"/>
      <c r="AG31" s="267"/>
      <c r="AH31" s="270"/>
      <c r="AI31" s="273" t="str">
        <f t="shared" si="1"/>
        <v/>
      </c>
      <c r="AJ31" s="267"/>
    </row>
    <row r="32" spans="1:36" s="141" customFormat="1" ht="10.7" customHeight="1">
      <c r="A32" s="250"/>
      <c r="B32" s="253"/>
      <c r="C32" s="257" t="s">
        <v>6</v>
      </c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7"/>
      <c r="AD32" s="267"/>
      <c r="AE32" s="267"/>
      <c r="AF32" s="267"/>
      <c r="AG32" s="267"/>
      <c r="AH32" s="270"/>
      <c r="AI32" s="273" t="str">
        <f t="shared" si="1"/>
        <v/>
      </c>
      <c r="AJ32" s="267"/>
    </row>
    <row r="33" spans="1:36" s="141" customFormat="1" ht="10.7" customHeight="1">
      <c r="A33" s="250"/>
      <c r="B33" s="253"/>
      <c r="C33" s="257" t="s">
        <v>6</v>
      </c>
      <c r="D33" s="261"/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1"/>
      <c r="AB33" s="261"/>
      <c r="AC33" s="267"/>
      <c r="AD33" s="267"/>
      <c r="AE33" s="267"/>
      <c r="AF33" s="267"/>
      <c r="AG33" s="267"/>
      <c r="AH33" s="270"/>
      <c r="AI33" s="273" t="str">
        <f t="shared" si="1"/>
        <v/>
      </c>
      <c r="AJ33" s="267"/>
    </row>
    <row r="34" spans="1:36" s="141" customFormat="1" ht="10.7" customHeight="1">
      <c r="A34" s="250"/>
      <c r="B34" s="253"/>
      <c r="C34" s="257" t="s">
        <v>6</v>
      </c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  <c r="W34" s="261"/>
      <c r="X34" s="261"/>
      <c r="Y34" s="261"/>
      <c r="Z34" s="261"/>
      <c r="AA34" s="261"/>
      <c r="AB34" s="261"/>
      <c r="AC34" s="267"/>
      <c r="AD34" s="267"/>
      <c r="AE34" s="267"/>
      <c r="AF34" s="267"/>
      <c r="AG34" s="267"/>
      <c r="AH34" s="270"/>
      <c r="AI34" s="273" t="str">
        <f t="shared" si="1"/>
        <v/>
      </c>
      <c r="AJ34" s="267"/>
    </row>
    <row r="35" spans="1:36" s="141" customFormat="1" ht="10.7" customHeight="1">
      <c r="A35" s="250"/>
      <c r="B35" s="253"/>
      <c r="C35" s="257" t="s">
        <v>6</v>
      </c>
      <c r="D35" s="261"/>
      <c r="E35" s="261"/>
      <c r="F35" s="261"/>
      <c r="G35" s="261"/>
      <c r="H35" s="261"/>
      <c r="I35" s="261"/>
      <c r="J35" s="261"/>
      <c r="K35" s="261"/>
      <c r="L35" s="261"/>
      <c r="M35" s="261"/>
      <c r="N35" s="261"/>
      <c r="O35" s="261"/>
      <c r="P35" s="261"/>
      <c r="Q35" s="261"/>
      <c r="R35" s="261"/>
      <c r="S35" s="261"/>
      <c r="T35" s="261"/>
      <c r="U35" s="261"/>
      <c r="V35" s="261"/>
      <c r="W35" s="261"/>
      <c r="X35" s="261"/>
      <c r="Y35" s="261"/>
      <c r="Z35" s="261"/>
      <c r="AA35" s="261"/>
      <c r="AB35" s="261"/>
      <c r="AC35" s="267"/>
      <c r="AD35" s="267"/>
      <c r="AE35" s="267"/>
      <c r="AF35" s="267"/>
      <c r="AG35" s="267"/>
      <c r="AH35" s="270"/>
      <c r="AI35" s="273" t="str">
        <f t="shared" si="1"/>
        <v/>
      </c>
      <c r="AJ35" s="267"/>
    </row>
    <row r="36" spans="1:36" s="141" customFormat="1" ht="10.7" customHeight="1">
      <c r="A36" s="250"/>
      <c r="B36" s="253"/>
      <c r="C36" s="257" t="s">
        <v>6</v>
      </c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7"/>
      <c r="AD36" s="267"/>
      <c r="AE36" s="267"/>
      <c r="AF36" s="267"/>
      <c r="AG36" s="267"/>
      <c r="AH36" s="270"/>
      <c r="AI36" s="273" t="str">
        <f t="shared" si="1"/>
        <v/>
      </c>
      <c r="AJ36" s="267"/>
    </row>
    <row r="37" spans="1:36" s="141" customFormat="1" ht="10.7" customHeight="1">
      <c r="A37" s="250"/>
      <c r="B37" s="253"/>
      <c r="C37" s="257" t="s">
        <v>6</v>
      </c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1"/>
      <c r="Y37" s="261"/>
      <c r="Z37" s="261"/>
      <c r="AA37" s="261"/>
      <c r="AB37" s="261"/>
      <c r="AC37" s="267"/>
      <c r="AD37" s="267"/>
      <c r="AE37" s="267"/>
      <c r="AF37" s="267"/>
      <c r="AG37" s="267"/>
      <c r="AH37" s="270"/>
      <c r="AI37" s="273" t="str">
        <f t="shared" si="1"/>
        <v/>
      </c>
      <c r="AJ37" s="267"/>
    </row>
    <row r="38" spans="1:36" s="141" customFormat="1" ht="10.7" customHeight="1">
      <c r="A38" s="250"/>
      <c r="B38" s="253"/>
      <c r="C38" s="257" t="s">
        <v>6</v>
      </c>
      <c r="D38" s="261"/>
      <c r="E38" s="261"/>
      <c r="F38" s="261"/>
      <c r="G38" s="261"/>
      <c r="H38" s="261"/>
      <c r="I38" s="261"/>
      <c r="J38" s="261"/>
      <c r="K38" s="261"/>
      <c r="L38" s="261"/>
      <c r="M38" s="261"/>
      <c r="N38" s="261"/>
      <c r="O38" s="261"/>
      <c r="P38" s="261"/>
      <c r="Q38" s="261"/>
      <c r="R38" s="261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7"/>
      <c r="AD38" s="267"/>
      <c r="AE38" s="267"/>
      <c r="AF38" s="267"/>
      <c r="AG38" s="267"/>
      <c r="AH38" s="270"/>
      <c r="AI38" s="273" t="str">
        <f t="shared" si="1"/>
        <v/>
      </c>
      <c r="AJ38" s="267"/>
    </row>
    <row r="39" spans="1:36" s="141" customFormat="1" ht="10.7" customHeight="1">
      <c r="A39" s="250"/>
      <c r="B39" s="253"/>
      <c r="C39" s="257" t="s">
        <v>6</v>
      </c>
      <c r="D39" s="261"/>
      <c r="E39" s="261"/>
      <c r="F39" s="261"/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1"/>
      <c r="X39" s="261"/>
      <c r="Y39" s="261"/>
      <c r="Z39" s="261"/>
      <c r="AA39" s="261"/>
      <c r="AB39" s="261"/>
      <c r="AC39" s="267"/>
      <c r="AD39" s="267"/>
      <c r="AE39" s="267"/>
      <c r="AF39" s="267"/>
      <c r="AG39" s="267"/>
      <c r="AH39" s="270"/>
      <c r="AI39" s="273" t="str">
        <f t="shared" si="1"/>
        <v/>
      </c>
      <c r="AJ39" s="267"/>
    </row>
    <row r="40" spans="1:36" s="141" customFormat="1" ht="10.7" customHeight="1">
      <c r="A40" s="251"/>
      <c r="B40" s="253"/>
      <c r="C40" s="257" t="s">
        <v>6</v>
      </c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7"/>
      <c r="AD40" s="267"/>
      <c r="AE40" s="267"/>
      <c r="AF40" s="267"/>
      <c r="AG40" s="267"/>
      <c r="AH40" s="270"/>
      <c r="AI40" s="273" t="str">
        <f t="shared" si="1"/>
        <v/>
      </c>
      <c r="AJ40" s="267"/>
    </row>
    <row r="65" spans="1:28" s="141" customFormat="1">
      <c r="A65" s="159"/>
      <c r="B65" s="254"/>
      <c r="C65" s="254"/>
      <c r="D65" s="262"/>
      <c r="E65" s="266"/>
      <c r="F65" s="266"/>
      <c r="G65" s="266"/>
      <c r="H65" s="266"/>
      <c r="I65" s="266"/>
      <c r="J65" s="266"/>
      <c r="K65" s="266"/>
      <c r="L65" s="266"/>
      <c r="M65" s="266"/>
      <c r="N65" s="266"/>
      <c r="O65" s="266"/>
      <c r="P65" s="266"/>
      <c r="Q65" s="266"/>
      <c r="R65" s="266"/>
      <c r="S65" s="266"/>
      <c r="T65" s="266"/>
      <c r="U65" s="266"/>
      <c r="V65" s="266"/>
      <c r="W65" s="266"/>
      <c r="X65" s="266"/>
      <c r="Y65" s="266"/>
      <c r="Z65" s="266"/>
      <c r="AA65" s="266"/>
      <c r="AB65" s="266"/>
    </row>
    <row r="66" spans="1:28" s="142" customFormat="1">
      <c r="B66" s="159"/>
      <c r="C66" s="159"/>
      <c r="D66" s="263"/>
      <c r="E66" s="263"/>
      <c r="F66" s="263"/>
      <c r="G66" s="263"/>
      <c r="H66" s="263"/>
      <c r="I66" s="263"/>
      <c r="J66" s="263"/>
      <c r="K66" s="263"/>
      <c r="L66" s="263"/>
      <c r="M66" s="263"/>
      <c r="N66" s="263"/>
      <c r="O66" s="263"/>
      <c r="P66" s="263"/>
      <c r="Q66" s="263"/>
      <c r="R66" s="263"/>
      <c r="S66" s="263"/>
      <c r="T66" s="263"/>
      <c r="U66" s="263"/>
      <c r="V66" s="263"/>
      <c r="W66" s="263"/>
      <c r="X66" s="263"/>
      <c r="Y66" s="263"/>
      <c r="Z66" s="263"/>
      <c r="AA66" s="263"/>
      <c r="AB66" s="263"/>
    </row>
    <row r="67" spans="1:28" s="142" customFormat="1">
      <c r="B67" s="159"/>
      <c r="C67" s="159"/>
      <c r="D67" s="263"/>
      <c r="E67" s="263"/>
      <c r="F67" s="263"/>
      <c r="G67" s="263"/>
      <c r="H67" s="263"/>
      <c r="I67" s="263"/>
      <c r="J67" s="263"/>
      <c r="K67" s="263"/>
      <c r="L67" s="263"/>
      <c r="M67" s="263"/>
      <c r="N67" s="263"/>
      <c r="O67" s="263"/>
      <c r="P67" s="263"/>
      <c r="Q67" s="263"/>
      <c r="R67" s="263"/>
      <c r="S67" s="263"/>
      <c r="T67" s="263"/>
      <c r="U67" s="263"/>
      <c r="V67" s="263"/>
      <c r="W67" s="263"/>
      <c r="X67" s="263"/>
      <c r="Y67" s="263"/>
      <c r="Z67" s="263"/>
      <c r="AA67" s="263"/>
      <c r="AB67" s="263"/>
    </row>
    <row r="68" spans="1:28" s="142" customFormat="1">
      <c r="B68" s="159"/>
      <c r="C68" s="159"/>
      <c r="D68" s="263"/>
      <c r="E68" s="263"/>
      <c r="F68" s="263"/>
      <c r="G68" s="263"/>
      <c r="H68" s="263"/>
      <c r="I68" s="263"/>
      <c r="J68" s="263"/>
      <c r="K68" s="263"/>
      <c r="L68" s="263"/>
      <c r="M68" s="263"/>
      <c r="N68" s="263"/>
      <c r="O68" s="263"/>
      <c r="P68" s="263"/>
      <c r="Q68" s="263"/>
      <c r="R68" s="263"/>
      <c r="S68" s="263"/>
      <c r="T68" s="263"/>
      <c r="U68" s="263"/>
      <c r="V68" s="263"/>
      <c r="W68" s="263"/>
      <c r="X68" s="263"/>
      <c r="Y68" s="263"/>
      <c r="Z68" s="263"/>
      <c r="AA68" s="263"/>
      <c r="AB68" s="263"/>
    </row>
    <row r="69" spans="1:28" s="142" customFormat="1">
      <c r="B69" s="159"/>
      <c r="C69" s="159"/>
      <c r="D69" s="263"/>
      <c r="E69" s="263"/>
      <c r="F69" s="263"/>
      <c r="G69" s="263"/>
      <c r="H69" s="263"/>
      <c r="I69" s="263"/>
      <c r="J69" s="263"/>
      <c r="K69" s="263"/>
      <c r="L69" s="263"/>
      <c r="M69" s="263"/>
      <c r="N69" s="263"/>
      <c r="O69" s="263"/>
      <c r="P69" s="263"/>
      <c r="Q69" s="263"/>
      <c r="R69" s="263"/>
      <c r="S69" s="263"/>
      <c r="T69" s="263"/>
      <c r="U69" s="263"/>
      <c r="V69" s="263"/>
      <c r="W69" s="263"/>
      <c r="X69" s="263"/>
      <c r="Y69" s="263"/>
      <c r="Z69" s="263"/>
      <c r="AA69" s="263"/>
      <c r="AB69" s="263"/>
    </row>
    <row r="70" spans="1:28" s="142" customFormat="1">
      <c r="B70" s="159"/>
      <c r="C70" s="159"/>
      <c r="D70" s="263"/>
      <c r="E70" s="263"/>
      <c r="F70" s="263"/>
      <c r="G70" s="263"/>
      <c r="H70" s="263"/>
      <c r="I70" s="263"/>
      <c r="J70" s="263"/>
      <c r="K70" s="263"/>
      <c r="L70" s="263"/>
      <c r="M70" s="263"/>
      <c r="N70" s="263"/>
      <c r="O70" s="263"/>
      <c r="P70" s="263"/>
      <c r="Q70" s="263"/>
      <c r="R70" s="263"/>
      <c r="S70" s="263"/>
      <c r="T70" s="263"/>
      <c r="U70" s="263"/>
      <c r="V70" s="263"/>
      <c r="W70" s="263"/>
      <c r="X70" s="263"/>
      <c r="Y70" s="263"/>
      <c r="Z70" s="263"/>
      <c r="AA70" s="263"/>
      <c r="AB70" s="263"/>
    </row>
    <row r="71" spans="1:28" s="142" customFormat="1">
      <c r="B71" s="159"/>
      <c r="C71" s="159"/>
      <c r="D71" s="263"/>
      <c r="E71" s="263"/>
      <c r="F71" s="263"/>
      <c r="G71" s="263"/>
      <c r="H71" s="263"/>
      <c r="I71" s="263"/>
      <c r="J71" s="263"/>
      <c r="K71" s="263"/>
      <c r="L71" s="263"/>
      <c r="M71" s="263"/>
      <c r="N71" s="263"/>
      <c r="O71" s="263"/>
      <c r="P71" s="263"/>
      <c r="Q71" s="263"/>
      <c r="R71" s="263"/>
      <c r="S71" s="263"/>
      <c r="T71" s="263"/>
      <c r="U71" s="263"/>
      <c r="V71" s="263"/>
      <c r="W71" s="263"/>
      <c r="X71" s="263"/>
      <c r="Y71" s="263"/>
      <c r="Z71" s="263"/>
      <c r="AA71" s="263"/>
      <c r="AB71" s="263"/>
    </row>
    <row r="72" spans="1:28" s="142" customFormat="1">
      <c r="B72" s="159"/>
      <c r="C72" s="159"/>
      <c r="D72" s="263"/>
      <c r="E72" s="263"/>
      <c r="F72" s="263"/>
      <c r="G72" s="263"/>
      <c r="H72" s="263"/>
      <c r="I72" s="263"/>
      <c r="J72" s="263"/>
      <c r="K72" s="263"/>
      <c r="L72" s="263"/>
      <c r="M72" s="263"/>
      <c r="N72" s="263"/>
      <c r="O72" s="263"/>
      <c r="P72" s="263"/>
      <c r="Q72" s="263"/>
      <c r="R72" s="263"/>
      <c r="S72" s="263"/>
      <c r="T72" s="263"/>
      <c r="U72" s="263"/>
      <c r="V72" s="263"/>
      <c r="W72" s="263"/>
      <c r="X72" s="263"/>
      <c r="Y72" s="263"/>
      <c r="Z72" s="263"/>
      <c r="AA72" s="263"/>
      <c r="AB72" s="263"/>
    </row>
    <row r="73" spans="1:28" s="142" customFormat="1">
      <c r="B73" s="159"/>
      <c r="C73" s="159"/>
      <c r="D73" s="263"/>
      <c r="E73" s="263"/>
      <c r="F73" s="263"/>
      <c r="G73" s="263"/>
      <c r="H73" s="263"/>
      <c r="I73" s="263"/>
      <c r="J73" s="263"/>
      <c r="K73" s="263"/>
      <c r="L73" s="263"/>
      <c r="M73" s="263"/>
      <c r="N73" s="263"/>
      <c r="O73" s="263"/>
      <c r="P73" s="263"/>
      <c r="Q73" s="263"/>
      <c r="R73" s="263"/>
      <c r="S73" s="263"/>
      <c r="T73" s="263"/>
      <c r="U73" s="263"/>
      <c r="V73" s="263"/>
      <c r="W73" s="263"/>
      <c r="X73" s="263"/>
      <c r="Y73" s="263"/>
      <c r="Z73" s="263"/>
      <c r="AA73" s="263"/>
      <c r="AB73" s="263"/>
    </row>
    <row r="74" spans="1:28" s="139" customFormat="1">
      <c r="B74" s="140"/>
      <c r="C74" s="140"/>
      <c r="D74" s="264"/>
      <c r="E74" s="264"/>
      <c r="F74" s="264"/>
      <c r="G74" s="264"/>
      <c r="H74" s="264"/>
      <c r="I74" s="264"/>
      <c r="J74" s="264"/>
      <c r="K74" s="264"/>
      <c r="L74" s="264"/>
      <c r="M74" s="264"/>
      <c r="N74" s="264"/>
      <c r="O74" s="264"/>
      <c r="P74" s="264"/>
      <c r="Q74" s="264"/>
      <c r="R74" s="264"/>
      <c r="S74" s="264"/>
      <c r="T74" s="264"/>
      <c r="U74" s="264"/>
      <c r="V74" s="264"/>
      <c r="W74" s="264"/>
      <c r="X74" s="264"/>
      <c r="Y74" s="264"/>
      <c r="Z74" s="264"/>
      <c r="AA74" s="264"/>
      <c r="AB74" s="264"/>
    </row>
    <row r="75" spans="1:28" s="139" customFormat="1" ht="13.5" customHeight="1">
      <c r="D75" s="264"/>
      <c r="E75" s="264"/>
      <c r="F75" s="264"/>
      <c r="G75" s="264"/>
      <c r="H75" s="264"/>
      <c r="I75" s="264"/>
      <c r="J75" s="264"/>
      <c r="K75" s="264"/>
      <c r="L75" s="264"/>
      <c r="M75" s="264"/>
      <c r="N75" s="264"/>
      <c r="O75" s="264"/>
      <c r="P75" s="264"/>
      <c r="Q75" s="264"/>
      <c r="R75" s="264"/>
      <c r="S75" s="264"/>
      <c r="T75" s="264"/>
      <c r="U75" s="264"/>
      <c r="V75" s="264"/>
      <c r="W75" s="264"/>
      <c r="X75" s="264"/>
      <c r="Y75" s="264"/>
      <c r="Z75" s="264"/>
      <c r="AA75" s="264"/>
      <c r="AB75" s="264"/>
    </row>
  </sheetData>
  <mergeCells count="8">
    <mergeCell ref="A2:B2"/>
    <mergeCell ref="A3:B3"/>
    <mergeCell ref="A4:B4"/>
    <mergeCell ref="AI2:AI3"/>
    <mergeCell ref="AJ2:AJ3"/>
    <mergeCell ref="A5:A16"/>
    <mergeCell ref="A17:A28"/>
    <mergeCell ref="A29:A40"/>
  </mergeCells>
  <phoneticPr fontId="3"/>
  <printOptions horizontalCentered="1"/>
  <pageMargins left="0.39370078740157483" right="0.39370078740157483" top="0.78740157480314965" bottom="0.78740157480314965" header="0.19685039370078741" footer="0.19685039370078741"/>
  <pageSetup paperSize="9" fitToWidth="1" fitToHeight="1" orientation="landscape" usePrinterDefaults="1" horizontalDpi="6553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O51"/>
  <sheetViews>
    <sheetView view="pageBreakPreview" zoomScaleSheetLayoutView="100" workbookViewId="0">
      <selection activeCell="AK1" sqref="AK1"/>
    </sheetView>
  </sheetViews>
  <sheetFormatPr defaultRowHeight="9.6"/>
  <cols>
    <col min="1" max="1" width="2.625" style="138" customWidth="1"/>
    <col min="2" max="2" width="12.75" style="138" customWidth="1"/>
    <col min="3" max="3" width="4.125" style="138" customWidth="1"/>
    <col min="4" max="4" width="3.75" style="138" customWidth="1"/>
    <col min="5" max="34" width="3.625" style="138" customWidth="1"/>
    <col min="35" max="35" width="4.375" style="138" customWidth="1"/>
    <col min="36" max="36" width="5.375" style="138" customWidth="1"/>
    <col min="37" max="41" width="4.625" style="138" customWidth="1"/>
    <col min="42" max="16384" width="9" style="138" customWidth="1"/>
  </cols>
  <sheetData>
    <row r="1" spans="1:41" s="139" customFormat="1" ht="24.95" customHeight="1">
      <c r="A1" s="247" t="str">
        <f>"運転時間月報2　"&amp;AM1&amp;"年"&amp;AO1&amp;"月分"</f>
        <v>運転時間月報2　2019年2月分</v>
      </c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172"/>
      <c r="AJ1" s="172"/>
      <c r="AL1" s="96" t="s">
        <v>132</v>
      </c>
      <c r="AM1" s="100">
        <v>2019</v>
      </c>
      <c r="AN1" s="102" t="s">
        <v>247</v>
      </c>
      <c r="AO1" s="107">
        <v>2</v>
      </c>
    </row>
    <row r="2" spans="1:41" s="141" customFormat="1" ht="12" customHeight="1">
      <c r="A2" s="248" t="s">
        <v>28</v>
      </c>
      <c r="B2" s="252"/>
      <c r="C2" s="255"/>
      <c r="D2" s="259">
        <v>1</v>
      </c>
      <c r="E2" s="259">
        <v>2</v>
      </c>
      <c r="F2" s="259">
        <v>3</v>
      </c>
      <c r="G2" s="259">
        <v>4</v>
      </c>
      <c r="H2" s="259">
        <v>5</v>
      </c>
      <c r="I2" s="259">
        <v>6</v>
      </c>
      <c r="J2" s="259">
        <v>7</v>
      </c>
      <c r="K2" s="259">
        <v>8</v>
      </c>
      <c r="L2" s="259">
        <v>9</v>
      </c>
      <c r="M2" s="259">
        <v>10</v>
      </c>
      <c r="N2" s="259">
        <v>11</v>
      </c>
      <c r="O2" s="259">
        <v>12</v>
      </c>
      <c r="P2" s="259">
        <v>13</v>
      </c>
      <c r="Q2" s="259">
        <v>14</v>
      </c>
      <c r="R2" s="259">
        <v>15</v>
      </c>
      <c r="S2" s="259">
        <v>16</v>
      </c>
      <c r="T2" s="259">
        <v>17</v>
      </c>
      <c r="U2" s="259">
        <v>18</v>
      </c>
      <c r="V2" s="259">
        <v>19</v>
      </c>
      <c r="W2" s="259">
        <v>20</v>
      </c>
      <c r="X2" s="259">
        <v>21</v>
      </c>
      <c r="Y2" s="259">
        <v>22</v>
      </c>
      <c r="Z2" s="259">
        <v>23</v>
      </c>
      <c r="AA2" s="259">
        <v>24</v>
      </c>
      <c r="AB2" s="259">
        <v>25</v>
      </c>
      <c r="AC2" s="259">
        <v>26</v>
      </c>
      <c r="AD2" s="259">
        <v>27</v>
      </c>
      <c r="AE2" s="259">
        <v>28</v>
      </c>
      <c r="AF2" s="259">
        <v>29</v>
      </c>
      <c r="AG2" s="259">
        <v>30</v>
      </c>
      <c r="AH2" s="268">
        <v>31</v>
      </c>
      <c r="AI2" s="271" t="s">
        <v>238</v>
      </c>
      <c r="AJ2" s="274" t="s">
        <v>240</v>
      </c>
    </row>
    <row r="3" spans="1:41" s="141" customFormat="1" ht="12" customHeight="1">
      <c r="A3" s="248" t="s">
        <v>31</v>
      </c>
      <c r="B3" s="252"/>
      <c r="C3" s="255"/>
      <c r="D3" s="155">
        <f>DATEVALUE(AM1&amp;"/"&amp;AO1&amp;"/1")</f>
        <v>43497</v>
      </c>
      <c r="E3" s="265">
        <f t="shared" ref="E3:AH3" si="0">D3+1</f>
        <v>43498</v>
      </c>
      <c r="F3" s="265">
        <f t="shared" si="0"/>
        <v>43499</v>
      </c>
      <c r="G3" s="265">
        <f t="shared" si="0"/>
        <v>43500</v>
      </c>
      <c r="H3" s="265">
        <f t="shared" si="0"/>
        <v>43501</v>
      </c>
      <c r="I3" s="265">
        <f t="shared" si="0"/>
        <v>43502</v>
      </c>
      <c r="J3" s="265">
        <f t="shared" si="0"/>
        <v>43503</v>
      </c>
      <c r="K3" s="265">
        <f t="shared" si="0"/>
        <v>43504</v>
      </c>
      <c r="L3" s="265">
        <f t="shared" si="0"/>
        <v>43505</v>
      </c>
      <c r="M3" s="265">
        <f t="shared" si="0"/>
        <v>43506</v>
      </c>
      <c r="N3" s="265">
        <f t="shared" si="0"/>
        <v>43507</v>
      </c>
      <c r="O3" s="265">
        <f t="shared" si="0"/>
        <v>43508</v>
      </c>
      <c r="P3" s="265">
        <f t="shared" si="0"/>
        <v>43509</v>
      </c>
      <c r="Q3" s="265">
        <f t="shared" si="0"/>
        <v>43510</v>
      </c>
      <c r="R3" s="265">
        <f t="shared" si="0"/>
        <v>43511</v>
      </c>
      <c r="S3" s="265">
        <f t="shared" si="0"/>
        <v>43512</v>
      </c>
      <c r="T3" s="265">
        <f t="shared" si="0"/>
        <v>43513</v>
      </c>
      <c r="U3" s="265">
        <f t="shared" si="0"/>
        <v>43514</v>
      </c>
      <c r="V3" s="265">
        <f t="shared" si="0"/>
        <v>43515</v>
      </c>
      <c r="W3" s="265">
        <f t="shared" si="0"/>
        <v>43516</v>
      </c>
      <c r="X3" s="265">
        <f t="shared" si="0"/>
        <v>43517</v>
      </c>
      <c r="Y3" s="265">
        <f t="shared" si="0"/>
        <v>43518</v>
      </c>
      <c r="Z3" s="265">
        <f t="shared" si="0"/>
        <v>43519</v>
      </c>
      <c r="AA3" s="265">
        <f t="shared" si="0"/>
        <v>43520</v>
      </c>
      <c r="AB3" s="265">
        <f t="shared" si="0"/>
        <v>43521</v>
      </c>
      <c r="AC3" s="265">
        <f t="shared" si="0"/>
        <v>43522</v>
      </c>
      <c r="AD3" s="265">
        <f t="shared" si="0"/>
        <v>43523</v>
      </c>
      <c r="AE3" s="265">
        <f t="shared" si="0"/>
        <v>43524</v>
      </c>
      <c r="AF3" s="265">
        <f t="shared" si="0"/>
        <v>43525</v>
      </c>
      <c r="AG3" s="265">
        <f t="shared" si="0"/>
        <v>43526</v>
      </c>
      <c r="AH3" s="265">
        <f t="shared" si="0"/>
        <v>43527</v>
      </c>
      <c r="AI3" s="272"/>
      <c r="AJ3" s="275"/>
    </row>
    <row r="4" spans="1:41" s="141" customFormat="1" ht="12" customHeight="1">
      <c r="A4" s="248" t="s">
        <v>51</v>
      </c>
      <c r="B4" s="252"/>
      <c r="C4" s="256" t="s">
        <v>66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9"/>
      <c r="AI4" s="273" t="str">
        <f t="shared" ref="AI4:AI40" si="1">IF(COUNT(D4:AH4)=0,"",SUM(D4:AH4))</f>
        <v/>
      </c>
      <c r="AJ4" s="260"/>
    </row>
    <row r="5" spans="1:41" s="141" customFormat="1" ht="10.7" customHeight="1">
      <c r="A5" s="249" t="s">
        <v>4</v>
      </c>
      <c r="B5" s="253"/>
      <c r="C5" s="257" t="s">
        <v>6</v>
      </c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7"/>
      <c r="AD5" s="267"/>
      <c r="AE5" s="267"/>
      <c r="AF5" s="267"/>
      <c r="AG5" s="267"/>
      <c r="AH5" s="270"/>
      <c r="AI5" s="273" t="str">
        <f t="shared" si="1"/>
        <v/>
      </c>
      <c r="AJ5" s="267"/>
    </row>
    <row r="6" spans="1:41" s="141" customFormat="1" ht="10.7" customHeight="1">
      <c r="A6" s="250"/>
      <c r="B6" s="253"/>
      <c r="C6" s="257" t="s">
        <v>6</v>
      </c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7"/>
      <c r="AD6" s="267"/>
      <c r="AE6" s="267"/>
      <c r="AF6" s="267"/>
      <c r="AG6" s="267"/>
      <c r="AH6" s="270"/>
      <c r="AI6" s="273" t="str">
        <f t="shared" si="1"/>
        <v/>
      </c>
      <c r="AJ6" s="267"/>
    </row>
    <row r="7" spans="1:41" s="141" customFormat="1" ht="10.7" customHeight="1">
      <c r="A7" s="250"/>
      <c r="B7" s="253"/>
      <c r="C7" s="257" t="s">
        <v>6</v>
      </c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7"/>
      <c r="AD7" s="267"/>
      <c r="AE7" s="267"/>
      <c r="AF7" s="267"/>
      <c r="AG7" s="267"/>
      <c r="AH7" s="270"/>
      <c r="AI7" s="273" t="str">
        <f t="shared" si="1"/>
        <v/>
      </c>
      <c r="AJ7" s="267"/>
    </row>
    <row r="8" spans="1:41" s="141" customFormat="1" ht="10.7" customHeight="1">
      <c r="A8" s="250"/>
      <c r="B8" s="253"/>
      <c r="C8" s="257" t="s">
        <v>6</v>
      </c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7"/>
      <c r="AD8" s="267"/>
      <c r="AE8" s="267"/>
      <c r="AF8" s="267"/>
      <c r="AG8" s="267"/>
      <c r="AH8" s="270"/>
      <c r="AI8" s="273" t="str">
        <f t="shared" si="1"/>
        <v/>
      </c>
      <c r="AJ8" s="267"/>
    </row>
    <row r="9" spans="1:41" s="141" customFormat="1" ht="10.7" customHeight="1">
      <c r="A9" s="250"/>
      <c r="B9" s="253"/>
      <c r="C9" s="257" t="s">
        <v>6</v>
      </c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7"/>
      <c r="AD9" s="267"/>
      <c r="AE9" s="267"/>
      <c r="AF9" s="267"/>
      <c r="AG9" s="267"/>
      <c r="AH9" s="270"/>
      <c r="AI9" s="273" t="str">
        <f t="shared" si="1"/>
        <v/>
      </c>
      <c r="AJ9" s="267"/>
    </row>
    <row r="10" spans="1:41" s="141" customFormat="1" ht="10.7" customHeight="1">
      <c r="A10" s="250"/>
      <c r="B10" s="253"/>
      <c r="C10" s="257" t="s">
        <v>6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7"/>
      <c r="AD10" s="267"/>
      <c r="AE10" s="267"/>
      <c r="AF10" s="267"/>
      <c r="AG10" s="267"/>
      <c r="AH10" s="270"/>
      <c r="AI10" s="273" t="str">
        <f t="shared" si="1"/>
        <v/>
      </c>
      <c r="AJ10" s="267"/>
    </row>
    <row r="11" spans="1:41" s="141" customFormat="1" ht="10.7" customHeight="1">
      <c r="A11" s="250"/>
      <c r="B11" s="253"/>
      <c r="C11" s="257" t="s">
        <v>6</v>
      </c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  <c r="Z11" s="261"/>
      <c r="AA11" s="261"/>
      <c r="AB11" s="261"/>
      <c r="AC11" s="267"/>
      <c r="AD11" s="267"/>
      <c r="AE11" s="267"/>
      <c r="AF11" s="267"/>
      <c r="AG11" s="267"/>
      <c r="AH11" s="270"/>
      <c r="AI11" s="273" t="str">
        <f t="shared" si="1"/>
        <v/>
      </c>
      <c r="AJ11" s="267"/>
    </row>
    <row r="12" spans="1:41" s="141" customFormat="1" ht="10.7" customHeight="1">
      <c r="A12" s="250"/>
      <c r="B12" s="253"/>
      <c r="C12" s="257" t="s">
        <v>6</v>
      </c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7"/>
      <c r="AD12" s="267"/>
      <c r="AE12" s="267"/>
      <c r="AF12" s="267"/>
      <c r="AG12" s="267"/>
      <c r="AH12" s="270"/>
      <c r="AI12" s="273" t="str">
        <f t="shared" si="1"/>
        <v/>
      </c>
      <c r="AJ12" s="267"/>
    </row>
    <row r="13" spans="1:41" s="141" customFormat="1" ht="10.7" customHeight="1">
      <c r="A13" s="250"/>
      <c r="B13" s="253"/>
      <c r="C13" s="257" t="s">
        <v>6</v>
      </c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7"/>
      <c r="AD13" s="267"/>
      <c r="AE13" s="267"/>
      <c r="AF13" s="267"/>
      <c r="AG13" s="267"/>
      <c r="AH13" s="270"/>
      <c r="AI13" s="273" t="str">
        <f t="shared" si="1"/>
        <v/>
      </c>
      <c r="AJ13" s="267"/>
    </row>
    <row r="14" spans="1:41" s="141" customFormat="1" ht="10.7" customHeight="1">
      <c r="A14" s="250"/>
      <c r="B14" s="253"/>
      <c r="C14" s="257" t="s">
        <v>6</v>
      </c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7"/>
      <c r="AD14" s="267"/>
      <c r="AE14" s="267"/>
      <c r="AF14" s="267"/>
      <c r="AG14" s="267"/>
      <c r="AH14" s="270"/>
      <c r="AI14" s="273" t="str">
        <f t="shared" si="1"/>
        <v/>
      </c>
      <c r="AJ14" s="267"/>
    </row>
    <row r="15" spans="1:41" s="141" customFormat="1" ht="10.7" customHeight="1">
      <c r="A15" s="250"/>
      <c r="B15" s="253"/>
      <c r="C15" s="257" t="s">
        <v>6</v>
      </c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7"/>
      <c r="AD15" s="267"/>
      <c r="AE15" s="267"/>
      <c r="AF15" s="267"/>
      <c r="AG15" s="267"/>
      <c r="AH15" s="270"/>
      <c r="AI15" s="273" t="str">
        <f t="shared" si="1"/>
        <v/>
      </c>
      <c r="AJ15" s="267"/>
    </row>
    <row r="16" spans="1:41" s="141" customFormat="1" ht="10.7" customHeight="1">
      <c r="A16" s="251"/>
      <c r="B16" s="253"/>
      <c r="C16" s="257" t="s">
        <v>6</v>
      </c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7"/>
      <c r="AD16" s="267"/>
      <c r="AE16" s="267"/>
      <c r="AF16" s="267"/>
      <c r="AG16" s="267"/>
      <c r="AH16" s="270"/>
      <c r="AI16" s="273" t="str">
        <f t="shared" si="1"/>
        <v/>
      </c>
      <c r="AJ16" s="267"/>
    </row>
    <row r="17" spans="1:36" s="141" customFormat="1" ht="10.7" customHeight="1">
      <c r="A17" s="249" t="s">
        <v>241</v>
      </c>
      <c r="B17" s="253"/>
      <c r="C17" s="257" t="s">
        <v>6</v>
      </c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7"/>
      <c r="AD17" s="267"/>
      <c r="AE17" s="267"/>
      <c r="AF17" s="267"/>
      <c r="AG17" s="267"/>
      <c r="AH17" s="270"/>
      <c r="AI17" s="273" t="str">
        <f t="shared" si="1"/>
        <v/>
      </c>
      <c r="AJ17" s="267"/>
    </row>
    <row r="18" spans="1:36" s="141" customFormat="1" ht="10.7" customHeight="1">
      <c r="A18" s="250"/>
      <c r="B18" s="253"/>
      <c r="C18" s="257" t="s">
        <v>6</v>
      </c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7"/>
      <c r="AD18" s="267"/>
      <c r="AE18" s="267"/>
      <c r="AF18" s="267"/>
      <c r="AG18" s="267"/>
      <c r="AH18" s="270"/>
      <c r="AI18" s="273" t="str">
        <f t="shared" si="1"/>
        <v/>
      </c>
      <c r="AJ18" s="267"/>
    </row>
    <row r="19" spans="1:36" s="141" customFormat="1" ht="10.7" customHeight="1">
      <c r="A19" s="250"/>
      <c r="B19" s="253"/>
      <c r="C19" s="257" t="s">
        <v>6</v>
      </c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7"/>
      <c r="AD19" s="267"/>
      <c r="AE19" s="267"/>
      <c r="AF19" s="267"/>
      <c r="AG19" s="267"/>
      <c r="AH19" s="270"/>
      <c r="AI19" s="273" t="str">
        <f t="shared" si="1"/>
        <v/>
      </c>
      <c r="AJ19" s="267"/>
    </row>
    <row r="20" spans="1:36" s="141" customFormat="1" ht="10.7" customHeight="1">
      <c r="A20" s="250"/>
      <c r="B20" s="253"/>
      <c r="C20" s="257" t="s">
        <v>6</v>
      </c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7"/>
      <c r="AD20" s="267"/>
      <c r="AE20" s="267"/>
      <c r="AF20" s="267"/>
      <c r="AG20" s="267"/>
      <c r="AH20" s="270"/>
      <c r="AI20" s="273" t="str">
        <f t="shared" si="1"/>
        <v/>
      </c>
      <c r="AJ20" s="267"/>
    </row>
    <row r="21" spans="1:36" s="141" customFormat="1" ht="10.7" customHeight="1">
      <c r="A21" s="250"/>
      <c r="B21" s="253"/>
      <c r="C21" s="257" t="s">
        <v>6</v>
      </c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7"/>
      <c r="AD21" s="267"/>
      <c r="AE21" s="267"/>
      <c r="AF21" s="267"/>
      <c r="AG21" s="267"/>
      <c r="AH21" s="270"/>
      <c r="AI21" s="273" t="str">
        <f t="shared" si="1"/>
        <v/>
      </c>
      <c r="AJ21" s="267"/>
    </row>
    <row r="22" spans="1:36" s="141" customFormat="1" ht="10.7" customHeight="1">
      <c r="A22" s="250"/>
      <c r="B22" s="253"/>
      <c r="C22" s="257" t="s">
        <v>6</v>
      </c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7"/>
      <c r="AD22" s="267"/>
      <c r="AE22" s="267"/>
      <c r="AF22" s="267"/>
      <c r="AG22" s="267"/>
      <c r="AH22" s="270"/>
      <c r="AI22" s="273" t="str">
        <f t="shared" si="1"/>
        <v/>
      </c>
      <c r="AJ22" s="267"/>
    </row>
    <row r="23" spans="1:36" s="141" customFormat="1" ht="10.7" customHeight="1">
      <c r="A23" s="250"/>
      <c r="B23" s="253"/>
      <c r="C23" s="257" t="s">
        <v>6</v>
      </c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7"/>
      <c r="AD23" s="267"/>
      <c r="AE23" s="267"/>
      <c r="AF23" s="267"/>
      <c r="AG23" s="267"/>
      <c r="AH23" s="270"/>
      <c r="AI23" s="273" t="str">
        <f t="shared" si="1"/>
        <v/>
      </c>
      <c r="AJ23" s="267"/>
    </row>
    <row r="24" spans="1:36" s="141" customFormat="1" ht="10.7" customHeight="1">
      <c r="A24" s="250"/>
      <c r="B24" s="253"/>
      <c r="C24" s="257" t="s">
        <v>6</v>
      </c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7"/>
      <c r="AD24" s="267"/>
      <c r="AE24" s="267"/>
      <c r="AF24" s="267"/>
      <c r="AG24" s="267"/>
      <c r="AH24" s="270"/>
      <c r="AI24" s="273" t="str">
        <f t="shared" si="1"/>
        <v/>
      </c>
      <c r="AJ24" s="267"/>
    </row>
    <row r="25" spans="1:36" s="141" customFormat="1" ht="10.7" customHeight="1">
      <c r="A25" s="250"/>
      <c r="B25" s="253"/>
      <c r="C25" s="257" t="s">
        <v>6</v>
      </c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261"/>
      <c r="W25" s="261"/>
      <c r="X25" s="261"/>
      <c r="Y25" s="261"/>
      <c r="Z25" s="261"/>
      <c r="AA25" s="261"/>
      <c r="AB25" s="261"/>
      <c r="AC25" s="267"/>
      <c r="AD25" s="267"/>
      <c r="AE25" s="267"/>
      <c r="AF25" s="267"/>
      <c r="AG25" s="267"/>
      <c r="AH25" s="270"/>
      <c r="AI25" s="273" t="str">
        <f t="shared" si="1"/>
        <v/>
      </c>
      <c r="AJ25" s="267"/>
    </row>
    <row r="26" spans="1:36" s="141" customFormat="1" ht="10.7" customHeight="1">
      <c r="A26" s="250"/>
      <c r="B26" s="253"/>
      <c r="C26" s="257" t="s">
        <v>6</v>
      </c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7"/>
      <c r="AD26" s="267"/>
      <c r="AE26" s="267"/>
      <c r="AF26" s="267"/>
      <c r="AG26" s="267"/>
      <c r="AH26" s="270"/>
      <c r="AI26" s="273" t="str">
        <f t="shared" si="1"/>
        <v/>
      </c>
      <c r="AJ26" s="267"/>
    </row>
    <row r="27" spans="1:36" s="141" customFormat="1" ht="10.7" customHeight="1">
      <c r="A27" s="250"/>
      <c r="B27" s="253"/>
      <c r="C27" s="257" t="s">
        <v>6</v>
      </c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7"/>
      <c r="AD27" s="267"/>
      <c r="AE27" s="267"/>
      <c r="AF27" s="267"/>
      <c r="AG27" s="267"/>
      <c r="AH27" s="270"/>
      <c r="AI27" s="273" t="str">
        <f t="shared" si="1"/>
        <v/>
      </c>
      <c r="AJ27" s="267"/>
    </row>
    <row r="28" spans="1:36" s="141" customFormat="1" ht="10.7" customHeight="1">
      <c r="A28" s="251"/>
      <c r="B28" s="253"/>
      <c r="C28" s="257" t="s">
        <v>6</v>
      </c>
      <c r="D28" s="261"/>
      <c r="E28" s="261"/>
      <c r="F28" s="261"/>
      <c r="G28" s="261"/>
      <c r="H28" s="261"/>
      <c r="I28" s="261"/>
      <c r="J28" s="261"/>
      <c r="K28" s="261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  <c r="X28" s="261"/>
      <c r="Y28" s="261"/>
      <c r="Z28" s="261"/>
      <c r="AA28" s="261"/>
      <c r="AB28" s="261"/>
      <c r="AC28" s="267"/>
      <c r="AD28" s="267"/>
      <c r="AE28" s="267"/>
      <c r="AF28" s="267"/>
      <c r="AG28" s="267"/>
      <c r="AH28" s="270"/>
      <c r="AI28" s="273" t="str">
        <f t="shared" si="1"/>
        <v/>
      </c>
      <c r="AJ28" s="267"/>
    </row>
    <row r="29" spans="1:36" s="141" customFormat="1" ht="10.7" customHeight="1">
      <c r="A29" s="249" t="s">
        <v>96</v>
      </c>
      <c r="B29" s="253"/>
      <c r="C29" s="257" t="s">
        <v>6</v>
      </c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7"/>
      <c r="AD29" s="267"/>
      <c r="AE29" s="267"/>
      <c r="AF29" s="267"/>
      <c r="AG29" s="267"/>
      <c r="AH29" s="270"/>
      <c r="AI29" s="273" t="str">
        <f t="shared" si="1"/>
        <v/>
      </c>
      <c r="AJ29" s="267"/>
    </row>
    <row r="30" spans="1:36" s="141" customFormat="1" ht="10.7" customHeight="1">
      <c r="A30" s="250"/>
      <c r="B30" s="253"/>
      <c r="C30" s="257" t="s">
        <v>6</v>
      </c>
      <c r="D30" s="261"/>
      <c r="E30" s="261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61"/>
      <c r="AC30" s="267"/>
      <c r="AD30" s="267"/>
      <c r="AE30" s="267"/>
      <c r="AF30" s="267"/>
      <c r="AG30" s="267"/>
      <c r="AH30" s="270"/>
      <c r="AI30" s="273" t="str">
        <f t="shared" si="1"/>
        <v/>
      </c>
      <c r="AJ30" s="267"/>
    </row>
    <row r="31" spans="1:36" s="141" customFormat="1" ht="10.7" customHeight="1">
      <c r="A31" s="250"/>
      <c r="B31" s="253"/>
      <c r="C31" s="257" t="s">
        <v>6</v>
      </c>
      <c r="D31" s="261"/>
      <c r="E31" s="261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7"/>
      <c r="AD31" s="267"/>
      <c r="AE31" s="267"/>
      <c r="AF31" s="267"/>
      <c r="AG31" s="267"/>
      <c r="AH31" s="270"/>
      <c r="AI31" s="273" t="str">
        <f t="shared" si="1"/>
        <v/>
      </c>
      <c r="AJ31" s="267"/>
    </row>
    <row r="32" spans="1:36" s="141" customFormat="1" ht="10.7" customHeight="1">
      <c r="A32" s="250"/>
      <c r="B32" s="253"/>
      <c r="C32" s="257" t="s">
        <v>6</v>
      </c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7"/>
      <c r="AD32" s="267"/>
      <c r="AE32" s="267"/>
      <c r="AF32" s="267"/>
      <c r="AG32" s="267"/>
      <c r="AH32" s="270"/>
      <c r="AI32" s="273" t="str">
        <f t="shared" si="1"/>
        <v/>
      </c>
      <c r="AJ32" s="267"/>
    </row>
    <row r="33" spans="1:36" s="141" customFormat="1" ht="10.7" customHeight="1">
      <c r="A33" s="250"/>
      <c r="B33" s="253"/>
      <c r="C33" s="257" t="s">
        <v>6</v>
      </c>
      <c r="D33" s="261"/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1"/>
      <c r="AB33" s="261"/>
      <c r="AC33" s="267"/>
      <c r="AD33" s="267"/>
      <c r="AE33" s="267"/>
      <c r="AF33" s="267"/>
      <c r="AG33" s="267"/>
      <c r="AH33" s="270"/>
      <c r="AI33" s="273" t="str">
        <f t="shared" si="1"/>
        <v/>
      </c>
      <c r="AJ33" s="267"/>
    </row>
    <row r="34" spans="1:36" s="141" customFormat="1" ht="10.7" customHeight="1">
      <c r="A34" s="250"/>
      <c r="B34" s="253"/>
      <c r="C34" s="257" t="s">
        <v>6</v>
      </c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  <c r="W34" s="261"/>
      <c r="X34" s="261"/>
      <c r="Y34" s="261"/>
      <c r="Z34" s="261"/>
      <c r="AA34" s="261"/>
      <c r="AB34" s="261"/>
      <c r="AC34" s="267"/>
      <c r="AD34" s="267"/>
      <c r="AE34" s="267"/>
      <c r="AF34" s="267"/>
      <c r="AG34" s="267"/>
      <c r="AH34" s="270"/>
      <c r="AI34" s="273" t="str">
        <f t="shared" si="1"/>
        <v/>
      </c>
      <c r="AJ34" s="267"/>
    </row>
    <row r="35" spans="1:36" s="141" customFormat="1" ht="10.7" customHeight="1">
      <c r="A35" s="250"/>
      <c r="B35" s="253"/>
      <c r="C35" s="257" t="s">
        <v>6</v>
      </c>
      <c r="D35" s="261"/>
      <c r="E35" s="261"/>
      <c r="F35" s="261"/>
      <c r="G35" s="261"/>
      <c r="H35" s="261"/>
      <c r="I35" s="261"/>
      <c r="J35" s="261"/>
      <c r="K35" s="261"/>
      <c r="L35" s="261"/>
      <c r="M35" s="261"/>
      <c r="N35" s="261"/>
      <c r="O35" s="261"/>
      <c r="P35" s="261"/>
      <c r="Q35" s="261"/>
      <c r="R35" s="261"/>
      <c r="S35" s="261"/>
      <c r="T35" s="261"/>
      <c r="U35" s="261"/>
      <c r="V35" s="261"/>
      <c r="W35" s="261"/>
      <c r="X35" s="261"/>
      <c r="Y35" s="261"/>
      <c r="Z35" s="261"/>
      <c r="AA35" s="261"/>
      <c r="AB35" s="261"/>
      <c r="AC35" s="267"/>
      <c r="AD35" s="267"/>
      <c r="AE35" s="267"/>
      <c r="AF35" s="267"/>
      <c r="AG35" s="267"/>
      <c r="AH35" s="270"/>
      <c r="AI35" s="273" t="str">
        <f t="shared" si="1"/>
        <v/>
      </c>
      <c r="AJ35" s="267"/>
    </row>
    <row r="36" spans="1:36" s="141" customFormat="1" ht="10.7" customHeight="1">
      <c r="A36" s="250"/>
      <c r="B36" s="253"/>
      <c r="C36" s="257" t="s">
        <v>6</v>
      </c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7"/>
      <c r="AD36" s="267"/>
      <c r="AE36" s="267"/>
      <c r="AF36" s="267"/>
      <c r="AG36" s="267"/>
      <c r="AH36" s="270"/>
      <c r="AI36" s="273" t="str">
        <f t="shared" si="1"/>
        <v/>
      </c>
      <c r="AJ36" s="267"/>
    </row>
    <row r="37" spans="1:36" s="141" customFormat="1" ht="10.7" customHeight="1">
      <c r="A37" s="250"/>
      <c r="B37" s="253"/>
      <c r="C37" s="257" t="s">
        <v>6</v>
      </c>
      <c r="D37" s="261"/>
      <c r="E37" s="261"/>
      <c r="F37" s="261"/>
      <c r="G37" s="261"/>
      <c r="H37" s="261"/>
      <c r="I37" s="261"/>
      <c r="J37" s="261"/>
      <c r="K37" s="261"/>
      <c r="L37" s="261"/>
      <c r="M37" s="261"/>
      <c r="N37" s="261"/>
      <c r="O37" s="261"/>
      <c r="P37" s="261"/>
      <c r="Q37" s="261"/>
      <c r="R37" s="261"/>
      <c r="S37" s="261"/>
      <c r="T37" s="261"/>
      <c r="U37" s="261"/>
      <c r="V37" s="261"/>
      <c r="W37" s="261"/>
      <c r="X37" s="261"/>
      <c r="Y37" s="261"/>
      <c r="Z37" s="261"/>
      <c r="AA37" s="261"/>
      <c r="AB37" s="261"/>
      <c r="AC37" s="267"/>
      <c r="AD37" s="267"/>
      <c r="AE37" s="267"/>
      <c r="AF37" s="267"/>
      <c r="AG37" s="267"/>
      <c r="AH37" s="270"/>
      <c r="AI37" s="273" t="str">
        <f t="shared" si="1"/>
        <v/>
      </c>
      <c r="AJ37" s="267"/>
    </row>
    <row r="38" spans="1:36" s="141" customFormat="1" ht="10.7" customHeight="1">
      <c r="A38" s="250"/>
      <c r="B38" s="253"/>
      <c r="C38" s="257" t="s">
        <v>6</v>
      </c>
      <c r="D38" s="261"/>
      <c r="E38" s="261"/>
      <c r="F38" s="261"/>
      <c r="G38" s="261"/>
      <c r="H38" s="261"/>
      <c r="I38" s="261"/>
      <c r="J38" s="261"/>
      <c r="K38" s="261"/>
      <c r="L38" s="261"/>
      <c r="M38" s="261"/>
      <c r="N38" s="261"/>
      <c r="O38" s="261"/>
      <c r="P38" s="261"/>
      <c r="Q38" s="261"/>
      <c r="R38" s="261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7"/>
      <c r="AD38" s="267"/>
      <c r="AE38" s="267"/>
      <c r="AF38" s="267"/>
      <c r="AG38" s="267"/>
      <c r="AH38" s="270"/>
      <c r="AI38" s="273" t="str">
        <f t="shared" si="1"/>
        <v/>
      </c>
      <c r="AJ38" s="267"/>
    </row>
    <row r="39" spans="1:36" s="141" customFormat="1" ht="10.7" customHeight="1">
      <c r="A39" s="250"/>
      <c r="B39" s="253"/>
      <c r="C39" s="257" t="s">
        <v>6</v>
      </c>
      <c r="D39" s="261"/>
      <c r="E39" s="261"/>
      <c r="F39" s="261"/>
      <c r="G39" s="261"/>
      <c r="H39" s="261"/>
      <c r="I39" s="261"/>
      <c r="J39" s="261"/>
      <c r="K39" s="261"/>
      <c r="L39" s="261"/>
      <c r="M39" s="261"/>
      <c r="N39" s="261"/>
      <c r="O39" s="261"/>
      <c r="P39" s="261"/>
      <c r="Q39" s="261"/>
      <c r="R39" s="261"/>
      <c r="S39" s="261"/>
      <c r="T39" s="261"/>
      <c r="U39" s="261"/>
      <c r="V39" s="261"/>
      <c r="W39" s="261"/>
      <c r="X39" s="261"/>
      <c r="Y39" s="261"/>
      <c r="Z39" s="261"/>
      <c r="AA39" s="261"/>
      <c r="AB39" s="261"/>
      <c r="AC39" s="267"/>
      <c r="AD39" s="267"/>
      <c r="AE39" s="267"/>
      <c r="AF39" s="267"/>
      <c r="AG39" s="267"/>
      <c r="AH39" s="270"/>
      <c r="AI39" s="273" t="str">
        <f t="shared" si="1"/>
        <v/>
      </c>
      <c r="AJ39" s="267"/>
    </row>
    <row r="40" spans="1:36" s="141" customFormat="1" ht="10.7" customHeight="1">
      <c r="A40" s="251"/>
      <c r="B40" s="253"/>
      <c r="C40" s="257" t="s">
        <v>6</v>
      </c>
      <c r="D40" s="261"/>
      <c r="E40" s="261"/>
      <c r="F40" s="261"/>
      <c r="G40" s="261"/>
      <c r="H40" s="261"/>
      <c r="I40" s="261"/>
      <c r="J40" s="261"/>
      <c r="K40" s="261"/>
      <c r="L40" s="261"/>
      <c r="M40" s="261"/>
      <c r="N40" s="261"/>
      <c r="O40" s="261"/>
      <c r="P40" s="261"/>
      <c r="Q40" s="261"/>
      <c r="R40" s="261"/>
      <c r="S40" s="261"/>
      <c r="T40" s="261"/>
      <c r="U40" s="261"/>
      <c r="V40" s="261"/>
      <c r="W40" s="261"/>
      <c r="X40" s="261"/>
      <c r="Y40" s="261"/>
      <c r="Z40" s="261"/>
      <c r="AA40" s="261"/>
      <c r="AB40" s="261"/>
      <c r="AC40" s="267"/>
      <c r="AD40" s="267"/>
      <c r="AE40" s="267"/>
      <c r="AF40" s="267"/>
      <c r="AG40" s="267"/>
      <c r="AH40" s="270"/>
      <c r="AI40" s="273" t="str">
        <f t="shared" si="1"/>
        <v/>
      </c>
      <c r="AJ40" s="267"/>
    </row>
    <row r="41" spans="1:36" s="141" customFormat="1">
      <c r="A41" s="159"/>
      <c r="B41" s="254"/>
      <c r="C41" s="254"/>
      <c r="D41" s="262"/>
      <c r="E41" s="266"/>
      <c r="F41" s="266"/>
      <c r="G41" s="266"/>
      <c r="H41" s="266"/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  <c r="V41" s="266"/>
      <c r="W41" s="266"/>
      <c r="X41" s="266"/>
      <c r="Y41" s="266"/>
      <c r="Z41" s="266"/>
      <c r="AA41" s="266"/>
      <c r="AB41" s="266"/>
    </row>
    <row r="42" spans="1:36" s="142" customFormat="1">
      <c r="B42" s="159"/>
      <c r="C42" s="159"/>
      <c r="D42" s="263"/>
      <c r="E42" s="263"/>
      <c r="F42" s="263"/>
      <c r="G42" s="263"/>
      <c r="H42" s="263"/>
      <c r="I42" s="263"/>
      <c r="J42" s="263"/>
      <c r="K42" s="263"/>
      <c r="L42" s="263"/>
      <c r="M42" s="263"/>
      <c r="N42" s="263"/>
      <c r="O42" s="263"/>
      <c r="P42" s="263"/>
      <c r="Q42" s="263"/>
      <c r="R42" s="263"/>
      <c r="S42" s="263"/>
      <c r="T42" s="263"/>
      <c r="U42" s="263"/>
      <c r="V42" s="263"/>
      <c r="W42" s="263"/>
      <c r="X42" s="263"/>
      <c r="Y42" s="263"/>
      <c r="Z42" s="263"/>
      <c r="AA42" s="263"/>
      <c r="AB42" s="263"/>
    </row>
    <row r="43" spans="1:36" s="142" customFormat="1">
      <c r="B43" s="159"/>
      <c r="C43" s="159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  <c r="O43" s="263"/>
      <c r="P43" s="263"/>
      <c r="Q43" s="263"/>
      <c r="R43" s="263"/>
      <c r="S43" s="263"/>
      <c r="T43" s="263"/>
      <c r="U43" s="263"/>
      <c r="V43" s="263"/>
      <c r="W43" s="263"/>
      <c r="X43" s="263"/>
      <c r="Y43" s="263"/>
      <c r="Z43" s="263"/>
      <c r="AA43" s="263"/>
      <c r="AB43" s="263"/>
    </row>
    <row r="44" spans="1:36" s="142" customFormat="1">
      <c r="B44" s="159"/>
      <c r="C44" s="159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3"/>
      <c r="S44" s="263"/>
      <c r="T44" s="263"/>
      <c r="U44" s="263"/>
      <c r="V44" s="263"/>
      <c r="W44" s="263"/>
      <c r="X44" s="263"/>
      <c r="Y44" s="263"/>
      <c r="Z44" s="263"/>
      <c r="AA44" s="263"/>
      <c r="AB44" s="263"/>
    </row>
    <row r="45" spans="1:36" s="142" customFormat="1">
      <c r="B45" s="159"/>
      <c r="C45" s="159"/>
      <c r="D45" s="263"/>
      <c r="E45" s="263"/>
      <c r="F45" s="263"/>
      <c r="G45" s="263"/>
      <c r="H45" s="263"/>
      <c r="I45" s="263"/>
      <c r="J45" s="263"/>
      <c r="K45" s="263"/>
      <c r="L45" s="263"/>
      <c r="M45" s="263"/>
      <c r="N45" s="263"/>
      <c r="O45" s="263"/>
      <c r="P45" s="263"/>
      <c r="Q45" s="263"/>
      <c r="R45" s="263"/>
      <c r="S45" s="263"/>
      <c r="T45" s="263"/>
      <c r="U45" s="263"/>
      <c r="V45" s="263"/>
      <c r="W45" s="263"/>
      <c r="X45" s="263"/>
      <c r="Y45" s="263"/>
      <c r="Z45" s="263"/>
      <c r="AA45" s="263"/>
      <c r="AB45" s="263"/>
    </row>
    <row r="46" spans="1:36" s="142" customFormat="1">
      <c r="B46" s="159"/>
      <c r="C46" s="159"/>
      <c r="D46" s="263"/>
      <c r="E46" s="263"/>
      <c r="F46" s="263"/>
      <c r="G46" s="263"/>
      <c r="H46" s="263"/>
      <c r="I46" s="263"/>
      <c r="J46" s="263"/>
      <c r="K46" s="263"/>
      <c r="L46" s="263"/>
      <c r="M46" s="263"/>
      <c r="N46" s="263"/>
      <c r="O46" s="263"/>
      <c r="P46" s="263"/>
      <c r="Q46" s="263"/>
      <c r="R46" s="263"/>
      <c r="S46" s="263"/>
      <c r="T46" s="263"/>
      <c r="U46" s="263"/>
      <c r="V46" s="263"/>
      <c r="W46" s="263"/>
      <c r="X46" s="263"/>
      <c r="Y46" s="263"/>
      <c r="Z46" s="263"/>
      <c r="AA46" s="263"/>
      <c r="AB46" s="263"/>
    </row>
    <row r="47" spans="1:36" s="142" customFormat="1">
      <c r="B47" s="159"/>
      <c r="C47" s="159"/>
      <c r="D47" s="263"/>
      <c r="E47" s="263"/>
      <c r="F47" s="263"/>
      <c r="G47" s="263"/>
      <c r="H47" s="263"/>
      <c r="I47" s="263"/>
      <c r="J47" s="263"/>
      <c r="K47" s="263"/>
      <c r="L47" s="263"/>
      <c r="M47" s="263"/>
      <c r="N47" s="263"/>
      <c r="O47" s="263"/>
      <c r="P47" s="263"/>
      <c r="Q47" s="263"/>
      <c r="R47" s="263"/>
      <c r="S47" s="263"/>
      <c r="T47" s="263"/>
      <c r="U47" s="263"/>
      <c r="V47" s="263"/>
      <c r="W47" s="263"/>
      <c r="X47" s="263"/>
      <c r="Y47" s="263"/>
      <c r="Z47" s="263"/>
      <c r="AA47" s="263"/>
      <c r="AB47" s="263"/>
    </row>
    <row r="48" spans="1:36" s="142" customFormat="1">
      <c r="B48" s="159"/>
      <c r="C48" s="159"/>
      <c r="D48" s="263"/>
      <c r="E48" s="263"/>
      <c r="F48" s="263"/>
      <c r="G48" s="263"/>
      <c r="H48" s="263"/>
      <c r="I48" s="263"/>
      <c r="J48" s="263"/>
      <c r="K48" s="263"/>
      <c r="L48" s="263"/>
      <c r="M48" s="263"/>
      <c r="N48" s="263"/>
      <c r="O48" s="263"/>
      <c r="P48" s="263"/>
      <c r="Q48" s="263"/>
      <c r="R48" s="263"/>
      <c r="S48" s="263"/>
      <c r="T48" s="263"/>
      <c r="U48" s="263"/>
      <c r="V48" s="263"/>
      <c r="W48" s="263"/>
      <c r="X48" s="263"/>
      <c r="Y48" s="263"/>
      <c r="Z48" s="263"/>
      <c r="AA48" s="263"/>
      <c r="AB48" s="263"/>
    </row>
    <row r="49" spans="1:28" s="142" customFormat="1">
      <c r="B49" s="159"/>
      <c r="C49" s="159"/>
      <c r="D49" s="263"/>
      <c r="E49" s="263"/>
      <c r="F49" s="263"/>
      <c r="G49" s="263"/>
      <c r="H49" s="263"/>
      <c r="I49" s="263"/>
      <c r="J49" s="263"/>
      <c r="K49" s="263"/>
      <c r="L49" s="263"/>
      <c r="M49" s="263"/>
      <c r="N49" s="263"/>
      <c r="O49" s="263"/>
      <c r="P49" s="263"/>
      <c r="Q49" s="263"/>
      <c r="R49" s="263"/>
      <c r="S49" s="263"/>
      <c r="T49" s="263"/>
      <c r="U49" s="263"/>
      <c r="V49" s="263"/>
      <c r="W49" s="263"/>
      <c r="X49" s="263"/>
      <c r="Y49" s="263"/>
      <c r="Z49" s="263"/>
      <c r="AA49" s="263"/>
      <c r="AB49" s="263"/>
    </row>
    <row r="50" spans="1:28" s="139" customFormat="1">
      <c r="B50" s="140"/>
      <c r="C50" s="140"/>
      <c r="D50" s="264"/>
      <c r="E50" s="264"/>
      <c r="F50" s="264"/>
      <c r="G50" s="264"/>
      <c r="H50" s="264"/>
      <c r="I50" s="264"/>
      <c r="J50" s="264"/>
      <c r="K50" s="264"/>
      <c r="L50" s="264"/>
      <c r="M50" s="264"/>
      <c r="N50" s="264"/>
      <c r="O50" s="264"/>
      <c r="P50" s="264"/>
      <c r="Q50" s="264"/>
      <c r="R50" s="264"/>
      <c r="S50" s="264"/>
      <c r="T50" s="264"/>
      <c r="U50" s="264"/>
      <c r="V50" s="264"/>
      <c r="W50" s="264"/>
      <c r="X50" s="264"/>
      <c r="Y50" s="264"/>
      <c r="Z50" s="264"/>
      <c r="AA50" s="264"/>
      <c r="AB50" s="264"/>
    </row>
    <row r="51" spans="1:28" s="139" customFormat="1" ht="13.5" customHeight="1">
      <c r="D51" s="264"/>
      <c r="E51" s="264"/>
      <c r="F51" s="264"/>
      <c r="G51" s="264"/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264"/>
    </row>
  </sheetData>
  <mergeCells count="8">
    <mergeCell ref="A2:B2"/>
    <mergeCell ref="A3:B3"/>
    <mergeCell ref="A4:B4"/>
    <mergeCell ref="AI2:AI3"/>
    <mergeCell ref="AJ2:AJ3"/>
    <mergeCell ref="A5:A16"/>
    <mergeCell ref="A17:A28"/>
    <mergeCell ref="A29:A40"/>
  </mergeCells>
  <phoneticPr fontId="3"/>
  <printOptions horizontalCentered="1"/>
  <pageMargins left="0.39370078740157483" right="0.39370078740157483" top="0.78740157480314965" bottom="0.78740157480314965" header="0.19685039370078741" footer="0.19685039370078741"/>
  <pageSetup paperSize="9" fitToWidth="1" fitToHeight="1" orientation="landscape" usePrinterDefaults="1" horizontalDpi="6553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O47"/>
  <sheetViews>
    <sheetView view="pageBreakPreview" zoomScaleSheetLayoutView="100" workbookViewId="0">
      <selection activeCell="AK1" sqref="AK1"/>
    </sheetView>
  </sheetViews>
  <sheetFormatPr defaultRowHeight="9.6"/>
  <cols>
    <col min="1" max="1" width="2.625" style="138" customWidth="1"/>
    <col min="2" max="2" width="12.75" style="138" customWidth="1"/>
    <col min="3" max="3" width="4.125" style="138" customWidth="1"/>
    <col min="4" max="4" width="3.75" style="138" customWidth="1"/>
    <col min="5" max="34" width="3.625" style="138" customWidth="1"/>
    <col min="35" max="35" width="4.375" style="138" customWidth="1"/>
    <col min="36" max="36" width="5.375" style="138" customWidth="1"/>
    <col min="37" max="41" width="4.625" style="138" customWidth="1"/>
    <col min="42" max="16384" width="9" style="138" customWidth="1"/>
  </cols>
  <sheetData>
    <row r="1" spans="1:41" s="139" customFormat="1" ht="24.95" customHeight="1">
      <c r="A1" s="247" t="str">
        <f>"運転時間月報3　"&amp;AM1&amp;"年"&amp;AO1&amp;"月分"</f>
        <v>運転時間月報3　2019年2月分</v>
      </c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  <c r="AC1" s="172"/>
      <c r="AJ1" s="172"/>
      <c r="AL1" s="96" t="s">
        <v>132</v>
      </c>
      <c r="AM1" s="100">
        <v>2019</v>
      </c>
      <c r="AN1" s="102" t="s">
        <v>247</v>
      </c>
      <c r="AO1" s="107">
        <v>2</v>
      </c>
    </row>
    <row r="2" spans="1:41" s="141" customFormat="1" ht="12" customHeight="1">
      <c r="A2" s="248" t="s">
        <v>28</v>
      </c>
      <c r="B2" s="252"/>
      <c r="C2" s="255"/>
      <c r="D2" s="259">
        <v>1</v>
      </c>
      <c r="E2" s="259">
        <v>2</v>
      </c>
      <c r="F2" s="259">
        <v>3</v>
      </c>
      <c r="G2" s="259">
        <v>4</v>
      </c>
      <c r="H2" s="259">
        <v>5</v>
      </c>
      <c r="I2" s="259">
        <v>6</v>
      </c>
      <c r="J2" s="259">
        <v>7</v>
      </c>
      <c r="K2" s="259">
        <v>8</v>
      </c>
      <c r="L2" s="259">
        <v>9</v>
      </c>
      <c r="M2" s="259">
        <v>10</v>
      </c>
      <c r="N2" s="259">
        <v>11</v>
      </c>
      <c r="O2" s="259">
        <v>12</v>
      </c>
      <c r="P2" s="259">
        <v>13</v>
      </c>
      <c r="Q2" s="259">
        <v>14</v>
      </c>
      <c r="R2" s="259">
        <v>15</v>
      </c>
      <c r="S2" s="259">
        <v>16</v>
      </c>
      <c r="T2" s="259">
        <v>17</v>
      </c>
      <c r="U2" s="259">
        <v>18</v>
      </c>
      <c r="V2" s="259">
        <v>19</v>
      </c>
      <c r="W2" s="259">
        <v>20</v>
      </c>
      <c r="X2" s="259">
        <v>21</v>
      </c>
      <c r="Y2" s="259">
        <v>22</v>
      </c>
      <c r="Z2" s="259">
        <v>23</v>
      </c>
      <c r="AA2" s="259">
        <v>24</v>
      </c>
      <c r="AB2" s="259">
        <v>25</v>
      </c>
      <c r="AC2" s="259">
        <v>26</v>
      </c>
      <c r="AD2" s="259">
        <v>27</v>
      </c>
      <c r="AE2" s="259">
        <v>28</v>
      </c>
      <c r="AF2" s="259">
        <v>29</v>
      </c>
      <c r="AG2" s="259">
        <v>30</v>
      </c>
      <c r="AH2" s="268">
        <v>31</v>
      </c>
      <c r="AI2" s="271" t="s">
        <v>238</v>
      </c>
      <c r="AJ2" s="274" t="s">
        <v>240</v>
      </c>
    </row>
    <row r="3" spans="1:41" s="141" customFormat="1" ht="12" customHeight="1">
      <c r="A3" s="248" t="s">
        <v>31</v>
      </c>
      <c r="B3" s="252"/>
      <c r="C3" s="255"/>
      <c r="D3" s="155">
        <f>DATEVALUE(AM1&amp;"/"&amp;AO1&amp;"/1")</f>
        <v>43497</v>
      </c>
      <c r="E3" s="265">
        <f t="shared" ref="E3:AH3" si="0">D3+1</f>
        <v>43498</v>
      </c>
      <c r="F3" s="265">
        <f t="shared" si="0"/>
        <v>43499</v>
      </c>
      <c r="G3" s="265">
        <f t="shared" si="0"/>
        <v>43500</v>
      </c>
      <c r="H3" s="265">
        <f t="shared" si="0"/>
        <v>43501</v>
      </c>
      <c r="I3" s="265">
        <f t="shared" si="0"/>
        <v>43502</v>
      </c>
      <c r="J3" s="265">
        <f t="shared" si="0"/>
        <v>43503</v>
      </c>
      <c r="K3" s="265">
        <f t="shared" si="0"/>
        <v>43504</v>
      </c>
      <c r="L3" s="265">
        <f t="shared" si="0"/>
        <v>43505</v>
      </c>
      <c r="M3" s="265">
        <f t="shared" si="0"/>
        <v>43506</v>
      </c>
      <c r="N3" s="265">
        <f t="shared" si="0"/>
        <v>43507</v>
      </c>
      <c r="O3" s="265">
        <f t="shared" si="0"/>
        <v>43508</v>
      </c>
      <c r="P3" s="265">
        <f t="shared" si="0"/>
        <v>43509</v>
      </c>
      <c r="Q3" s="265">
        <f t="shared" si="0"/>
        <v>43510</v>
      </c>
      <c r="R3" s="265">
        <f t="shared" si="0"/>
        <v>43511</v>
      </c>
      <c r="S3" s="265">
        <f t="shared" si="0"/>
        <v>43512</v>
      </c>
      <c r="T3" s="265">
        <f t="shared" si="0"/>
        <v>43513</v>
      </c>
      <c r="U3" s="265">
        <f t="shared" si="0"/>
        <v>43514</v>
      </c>
      <c r="V3" s="265">
        <f t="shared" si="0"/>
        <v>43515</v>
      </c>
      <c r="W3" s="265">
        <f t="shared" si="0"/>
        <v>43516</v>
      </c>
      <c r="X3" s="265">
        <f t="shared" si="0"/>
        <v>43517</v>
      </c>
      <c r="Y3" s="265">
        <f t="shared" si="0"/>
        <v>43518</v>
      </c>
      <c r="Z3" s="265">
        <f t="shared" si="0"/>
        <v>43519</v>
      </c>
      <c r="AA3" s="265">
        <f t="shared" si="0"/>
        <v>43520</v>
      </c>
      <c r="AB3" s="265">
        <f t="shared" si="0"/>
        <v>43521</v>
      </c>
      <c r="AC3" s="265">
        <f t="shared" si="0"/>
        <v>43522</v>
      </c>
      <c r="AD3" s="265">
        <f t="shared" si="0"/>
        <v>43523</v>
      </c>
      <c r="AE3" s="265">
        <f t="shared" si="0"/>
        <v>43524</v>
      </c>
      <c r="AF3" s="265">
        <f t="shared" si="0"/>
        <v>43525</v>
      </c>
      <c r="AG3" s="265">
        <f t="shared" si="0"/>
        <v>43526</v>
      </c>
      <c r="AH3" s="265">
        <f t="shared" si="0"/>
        <v>43527</v>
      </c>
      <c r="AI3" s="272"/>
      <c r="AJ3" s="275"/>
    </row>
    <row r="4" spans="1:41" s="141" customFormat="1" ht="12" customHeight="1">
      <c r="A4" s="248" t="s">
        <v>51</v>
      </c>
      <c r="B4" s="252"/>
      <c r="C4" s="256" t="s">
        <v>66</v>
      </c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9"/>
      <c r="AI4" s="273" t="str">
        <f t="shared" ref="AI4:AI36" si="1">IF(COUNT(D4:AH4)=0,"",SUM(D4:AH4))</f>
        <v/>
      </c>
      <c r="AJ4" s="260"/>
    </row>
    <row r="5" spans="1:41" s="141" customFormat="1" ht="10.7" customHeight="1">
      <c r="A5" s="249" t="s">
        <v>202</v>
      </c>
      <c r="B5" s="253"/>
      <c r="C5" s="257" t="s">
        <v>6</v>
      </c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7"/>
      <c r="AD5" s="267"/>
      <c r="AE5" s="267"/>
      <c r="AF5" s="267"/>
      <c r="AG5" s="267"/>
      <c r="AH5" s="270"/>
      <c r="AI5" s="273" t="str">
        <f t="shared" si="1"/>
        <v/>
      </c>
      <c r="AJ5" s="267"/>
    </row>
    <row r="6" spans="1:41" s="141" customFormat="1" ht="10.7" customHeight="1">
      <c r="A6" s="250"/>
      <c r="B6" s="253"/>
      <c r="C6" s="257" t="s">
        <v>6</v>
      </c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7"/>
      <c r="AD6" s="267"/>
      <c r="AE6" s="267"/>
      <c r="AF6" s="267"/>
      <c r="AG6" s="267"/>
      <c r="AH6" s="270"/>
      <c r="AI6" s="273" t="str">
        <f t="shared" si="1"/>
        <v/>
      </c>
      <c r="AJ6" s="267"/>
    </row>
    <row r="7" spans="1:41" s="141" customFormat="1" ht="10.7" customHeight="1">
      <c r="A7" s="250"/>
      <c r="B7" s="253"/>
      <c r="C7" s="257" t="s">
        <v>6</v>
      </c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7"/>
      <c r="AD7" s="267"/>
      <c r="AE7" s="267"/>
      <c r="AF7" s="267"/>
      <c r="AG7" s="267"/>
      <c r="AH7" s="270"/>
      <c r="AI7" s="273" t="str">
        <f t="shared" si="1"/>
        <v/>
      </c>
      <c r="AJ7" s="267"/>
    </row>
    <row r="8" spans="1:41" s="141" customFormat="1" ht="10.7" customHeight="1">
      <c r="A8" s="250"/>
      <c r="B8" s="253"/>
      <c r="C8" s="257" t="s">
        <v>6</v>
      </c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7"/>
      <c r="AD8" s="267"/>
      <c r="AE8" s="267"/>
      <c r="AF8" s="267"/>
      <c r="AG8" s="267"/>
      <c r="AH8" s="270"/>
      <c r="AI8" s="273" t="str">
        <f t="shared" si="1"/>
        <v/>
      </c>
      <c r="AJ8" s="267"/>
    </row>
    <row r="9" spans="1:41" s="141" customFormat="1" ht="10.7" customHeight="1">
      <c r="A9" s="250"/>
      <c r="B9" s="253"/>
      <c r="C9" s="257" t="s">
        <v>6</v>
      </c>
      <c r="D9" s="261"/>
      <c r="E9" s="261"/>
      <c r="F9" s="261"/>
      <c r="G9" s="261"/>
      <c r="H9" s="261"/>
      <c r="I9" s="261"/>
      <c r="J9" s="261"/>
      <c r="K9" s="261"/>
      <c r="L9" s="261"/>
      <c r="M9" s="261"/>
      <c r="N9" s="261"/>
      <c r="O9" s="261"/>
      <c r="P9" s="261"/>
      <c r="Q9" s="261"/>
      <c r="R9" s="261"/>
      <c r="S9" s="261"/>
      <c r="T9" s="261"/>
      <c r="U9" s="261"/>
      <c r="V9" s="261"/>
      <c r="W9" s="261"/>
      <c r="X9" s="261"/>
      <c r="Y9" s="261"/>
      <c r="Z9" s="261"/>
      <c r="AA9" s="261"/>
      <c r="AB9" s="261"/>
      <c r="AC9" s="267"/>
      <c r="AD9" s="267"/>
      <c r="AE9" s="267"/>
      <c r="AF9" s="267"/>
      <c r="AG9" s="267"/>
      <c r="AH9" s="270"/>
      <c r="AI9" s="273" t="str">
        <f t="shared" si="1"/>
        <v/>
      </c>
      <c r="AJ9" s="267"/>
    </row>
    <row r="10" spans="1:41" s="141" customFormat="1" ht="10.7" customHeight="1">
      <c r="A10" s="250"/>
      <c r="B10" s="253"/>
      <c r="C10" s="257" t="s">
        <v>6</v>
      </c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261"/>
      <c r="O10" s="261"/>
      <c r="P10" s="261"/>
      <c r="Q10" s="261"/>
      <c r="R10" s="261"/>
      <c r="S10" s="261"/>
      <c r="T10" s="261"/>
      <c r="U10" s="261"/>
      <c r="V10" s="261"/>
      <c r="W10" s="261"/>
      <c r="X10" s="261"/>
      <c r="Y10" s="261"/>
      <c r="Z10" s="261"/>
      <c r="AA10" s="261"/>
      <c r="AB10" s="261"/>
      <c r="AC10" s="267"/>
      <c r="AD10" s="267"/>
      <c r="AE10" s="267"/>
      <c r="AF10" s="267"/>
      <c r="AG10" s="267"/>
      <c r="AH10" s="270"/>
      <c r="AI10" s="273" t="str">
        <f t="shared" si="1"/>
        <v/>
      </c>
      <c r="AJ10" s="267"/>
    </row>
    <row r="11" spans="1:41" s="141" customFormat="1" ht="10.7" customHeight="1">
      <c r="A11" s="250"/>
      <c r="B11" s="253"/>
      <c r="C11" s="257" t="s">
        <v>6</v>
      </c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1"/>
      <c r="Q11" s="261"/>
      <c r="R11" s="261"/>
      <c r="S11" s="261"/>
      <c r="T11" s="261"/>
      <c r="U11" s="261"/>
      <c r="V11" s="261"/>
      <c r="W11" s="261"/>
      <c r="X11" s="261"/>
      <c r="Y11" s="261"/>
      <c r="Z11" s="261"/>
      <c r="AA11" s="261"/>
      <c r="AB11" s="261"/>
      <c r="AC11" s="267"/>
      <c r="AD11" s="267"/>
      <c r="AE11" s="267"/>
      <c r="AF11" s="267"/>
      <c r="AG11" s="267"/>
      <c r="AH11" s="270"/>
      <c r="AI11" s="273" t="str">
        <f t="shared" si="1"/>
        <v/>
      </c>
      <c r="AJ11" s="267"/>
    </row>
    <row r="12" spans="1:41" s="141" customFormat="1" ht="10.7" customHeight="1">
      <c r="A12" s="250"/>
      <c r="B12" s="253"/>
      <c r="C12" s="257" t="s">
        <v>6</v>
      </c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7"/>
      <c r="AD12" s="267"/>
      <c r="AE12" s="267"/>
      <c r="AF12" s="267"/>
      <c r="AG12" s="267"/>
      <c r="AH12" s="270"/>
      <c r="AI12" s="273" t="str">
        <f t="shared" si="1"/>
        <v/>
      </c>
      <c r="AJ12" s="267"/>
    </row>
    <row r="13" spans="1:41" s="141" customFormat="1" ht="10.7" customHeight="1">
      <c r="A13" s="250"/>
      <c r="B13" s="253"/>
      <c r="C13" s="257" t="s">
        <v>6</v>
      </c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7"/>
      <c r="AD13" s="267"/>
      <c r="AE13" s="267"/>
      <c r="AF13" s="267"/>
      <c r="AG13" s="267"/>
      <c r="AH13" s="270"/>
      <c r="AI13" s="273" t="str">
        <f t="shared" si="1"/>
        <v/>
      </c>
      <c r="AJ13" s="267"/>
    </row>
    <row r="14" spans="1:41" s="141" customFormat="1" ht="10.7" customHeight="1">
      <c r="A14" s="250"/>
      <c r="B14" s="253"/>
      <c r="C14" s="257" t="s">
        <v>6</v>
      </c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7"/>
      <c r="AD14" s="267"/>
      <c r="AE14" s="267"/>
      <c r="AF14" s="267"/>
      <c r="AG14" s="267"/>
      <c r="AH14" s="270"/>
      <c r="AI14" s="273" t="str">
        <f t="shared" si="1"/>
        <v/>
      </c>
      <c r="AJ14" s="267"/>
    </row>
    <row r="15" spans="1:41" s="141" customFormat="1" ht="10.7" customHeight="1">
      <c r="A15" s="250"/>
      <c r="B15" s="253"/>
      <c r="C15" s="257" t="s">
        <v>6</v>
      </c>
      <c r="D15" s="261"/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7"/>
      <c r="AD15" s="267"/>
      <c r="AE15" s="267"/>
      <c r="AF15" s="267"/>
      <c r="AG15" s="267"/>
      <c r="AH15" s="270"/>
      <c r="AI15" s="273" t="str">
        <f t="shared" si="1"/>
        <v/>
      </c>
      <c r="AJ15" s="267"/>
    </row>
    <row r="16" spans="1:41" s="141" customFormat="1" ht="10.7" customHeight="1">
      <c r="A16" s="251"/>
      <c r="B16" s="253"/>
      <c r="C16" s="257" t="s">
        <v>6</v>
      </c>
      <c r="D16" s="261"/>
      <c r="E16" s="261"/>
      <c r="F16" s="261"/>
      <c r="G16" s="261"/>
      <c r="H16" s="261"/>
      <c r="I16" s="261"/>
      <c r="J16" s="261"/>
      <c r="K16" s="261"/>
      <c r="L16" s="261"/>
      <c r="M16" s="261"/>
      <c r="N16" s="261"/>
      <c r="O16" s="261"/>
      <c r="P16" s="261"/>
      <c r="Q16" s="261"/>
      <c r="R16" s="261"/>
      <c r="S16" s="261"/>
      <c r="T16" s="261"/>
      <c r="U16" s="261"/>
      <c r="V16" s="261"/>
      <c r="W16" s="261"/>
      <c r="X16" s="261"/>
      <c r="Y16" s="261"/>
      <c r="Z16" s="261"/>
      <c r="AA16" s="261"/>
      <c r="AB16" s="261"/>
      <c r="AC16" s="267"/>
      <c r="AD16" s="267"/>
      <c r="AE16" s="267"/>
      <c r="AF16" s="267"/>
      <c r="AG16" s="267"/>
      <c r="AH16" s="270"/>
      <c r="AI16" s="273" t="str">
        <f t="shared" si="1"/>
        <v/>
      </c>
      <c r="AJ16" s="267"/>
    </row>
    <row r="17" spans="1:36" s="141" customFormat="1" ht="10.7" customHeight="1">
      <c r="A17" s="249" t="s">
        <v>220</v>
      </c>
      <c r="B17" s="253"/>
      <c r="C17" s="257" t="s">
        <v>6</v>
      </c>
      <c r="D17" s="260"/>
      <c r="E17" s="260"/>
      <c r="F17" s="260"/>
      <c r="G17" s="260"/>
      <c r="H17" s="260"/>
      <c r="I17" s="260"/>
      <c r="J17" s="260"/>
      <c r="K17" s="260"/>
      <c r="L17" s="260"/>
      <c r="M17" s="260"/>
      <c r="N17" s="260"/>
      <c r="O17" s="260"/>
      <c r="P17" s="260"/>
      <c r="Q17" s="260"/>
      <c r="R17" s="260"/>
      <c r="S17" s="260"/>
      <c r="T17" s="260"/>
      <c r="U17" s="260"/>
      <c r="V17" s="260"/>
      <c r="W17" s="260"/>
      <c r="X17" s="260"/>
      <c r="Y17" s="260"/>
      <c r="Z17" s="260"/>
      <c r="AA17" s="260"/>
      <c r="AB17" s="260"/>
      <c r="AC17" s="267"/>
      <c r="AD17" s="267"/>
      <c r="AE17" s="267"/>
      <c r="AF17" s="267"/>
      <c r="AG17" s="267"/>
      <c r="AH17" s="270"/>
      <c r="AI17" s="273" t="str">
        <f t="shared" si="1"/>
        <v/>
      </c>
      <c r="AJ17" s="267"/>
    </row>
    <row r="18" spans="1:36" s="141" customFormat="1" ht="10.7" customHeight="1">
      <c r="A18" s="250"/>
      <c r="B18" s="253"/>
      <c r="C18" s="257" t="s">
        <v>6</v>
      </c>
      <c r="D18" s="261"/>
      <c r="E18" s="261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261"/>
      <c r="W18" s="261"/>
      <c r="X18" s="261"/>
      <c r="Y18" s="261"/>
      <c r="Z18" s="261"/>
      <c r="AA18" s="261"/>
      <c r="AB18" s="261"/>
      <c r="AC18" s="267"/>
      <c r="AD18" s="267"/>
      <c r="AE18" s="267"/>
      <c r="AF18" s="267"/>
      <c r="AG18" s="267"/>
      <c r="AH18" s="270"/>
      <c r="AI18" s="273" t="str">
        <f t="shared" si="1"/>
        <v/>
      </c>
      <c r="AJ18" s="267"/>
    </row>
    <row r="19" spans="1:36" s="141" customFormat="1" ht="10.7" customHeight="1">
      <c r="A19" s="250"/>
      <c r="B19" s="253"/>
      <c r="C19" s="257" t="s">
        <v>6</v>
      </c>
      <c r="D19" s="261"/>
      <c r="E19" s="261"/>
      <c r="F19" s="261"/>
      <c r="G19" s="261"/>
      <c r="H19" s="261"/>
      <c r="I19" s="261"/>
      <c r="J19" s="261"/>
      <c r="K19" s="261"/>
      <c r="L19" s="261"/>
      <c r="M19" s="261"/>
      <c r="N19" s="261"/>
      <c r="O19" s="261"/>
      <c r="P19" s="261"/>
      <c r="Q19" s="261"/>
      <c r="R19" s="261"/>
      <c r="S19" s="261"/>
      <c r="T19" s="261"/>
      <c r="U19" s="261"/>
      <c r="V19" s="261"/>
      <c r="W19" s="261"/>
      <c r="X19" s="261"/>
      <c r="Y19" s="261"/>
      <c r="Z19" s="261"/>
      <c r="AA19" s="261"/>
      <c r="AB19" s="261"/>
      <c r="AC19" s="267"/>
      <c r="AD19" s="267"/>
      <c r="AE19" s="267"/>
      <c r="AF19" s="267"/>
      <c r="AG19" s="267"/>
      <c r="AH19" s="270"/>
      <c r="AI19" s="273" t="str">
        <f t="shared" si="1"/>
        <v/>
      </c>
      <c r="AJ19" s="267"/>
    </row>
    <row r="20" spans="1:36" s="141" customFormat="1" ht="10.7" customHeight="1">
      <c r="A20" s="250"/>
      <c r="B20" s="253"/>
      <c r="C20" s="257" t="s">
        <v>6</v>
      </c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1"/>
      <c r="P20" s="261"/>
      <c r="Q20" s="261"/>
      <c r="R20" s="261"/>
      <c r="S20" s="261"/>
      <c r="T20" s="261"/>
      <c r="U20" s="261"/>
      <c r="V20" s="261"/>
      <c r="W20" s="261"/>
      <c r="X20" s="261"/>
      <c r="Y20" s="261"/>
      <c r="Z20" s="261"/>
      <c r="AA20" s="261"/>
      <c r="AB20" s="261"/>
      <c r="AC20" s="267"/>
      <c r="AD20" s="267"/>
      <c r="AE20" s="267"/>
      <c r="AF20" s="267"/>
      <c r="AG20" s="267"/>
      <c r="AH20" s="270"/>
      <c r="AI20" s="273" t="str">
        <f t="shared" si="1"/>
        <v/>
      </c>
      <c r="AJ20" s="267"/>
    </row>
    <row r="21" spans="1:36" s="141" customFormat="1" ht="10.7" customHeight="1">
      <c r="A21" s="250"/>
      <c r="B21" s="253"/>
      <c r="C21" s="257" t="s">
        <v>6</v>
      </c>
      <c r="D21" s="261"/>
      <c r="E21" s="26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61"/>
      <c r="T21" s="261"/>
      <c r="U21" s="261"/>
      <c r="V21" s="261"/>
      <c r="W21" s="261"/>
      <c r="X21" s="261"/>
      <c r="Y21" s="261"/>
      <c r="Z21" s="261"/>
      <c r="AA21" s="261"/>
      <c r="AB21" s="261"/>
      <c r="AC21" s="267"/>
      <c r="AD21" s="267"/>
      <c r="AE21" s="267"/>
      <c r="AF21" s="267"/>
      <c r="AG21" s="267"/>
      <c r="AH21" s="270"/>
      <c r="AI21" s="273" t="str">
        <f t="shared" si="1"/>
        <v/>
      </c>
      <c r="AJ21" s="267"/>
    </row>
    <row r="22" spans="1:36" s="141" customFormat="1" ht="10.7" customHeight="1">
      <c r="A22" s="250"/>
      <c r="B22" s="253"/>
      <c r="C22" s="257" t="s">
        <v>6</v>
      </c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261"/>
      <c r="Q22" s="261"/>
      <c r="R22" s="261"/>
      <c r="S22" s="261"/>
      <c r="T22" s="261"/>
      <c r="U22" s="261"/>
      <c r="V22" s="261"/>
      <c r="W22" s="261"/>
      <c r="X22" s="261"/>
      <c r="Y22" s="261"/>
      <c r="Z22" s="261"/>
      <c r="AA22" s="261"/>
      <c r="AB22" s="261"/>
      <c r="AC22" s="267"/>
      <c r="AD22" s="267"/>
      <c r="AE22" s="267"/>
      <c r="AF22" s="267"/>
      <c r="AG22" s="267"/>
      <c r="AH22" s="270"/>
      <c r="AI22" s="273" t="str">
        <f t="shared" si="1"/>
        <v/>
      </c>
      <c r="AJ22" s="267"/>
    </row>
    <row r="23" spans="1:36" s="141" customFormat="1" ht="10.7" customHeight="1">
      <c r="A23" s="250"/>
      <c r="B23" s="253"/>
      <c r="C23" s="257" t="s">
        <v>6</v>
      </c>
      <c r="D23" s="261"/>
      <c r="E23" s="261"/>
      <c r="F23" s="261"/>
      <c r="G23" s="261"/>
      <c r="H23" s="261"/>
      <c r="I23" s="261"/>
      <c r="J23" s="261"/>
      <c r="K23" s="261"/>
      <c r="L23" s="261"/>
      <c r="M23" s="261"/>
      <c r="N23" s="261"/>
      <c r="O23" s="261"/>
      <c r="P23" s="261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61"/>
      <c r="AB23" s="261"/>
      <c r="AC23" s="267"/>
      <c r="AD23" s="267"/>
      <c r="AE23" s="267"/>
      <c r="AF23" s="267"/>
      <c r="AG23" s="267"/>
      <c r="AH23" s="270"/>
      <c r="AI23" s="273" t="str">
        <f t="shared" si="1"/>
        <v/>
      </c>
      <c r="AJ23" s="267"/>
    </row>
    <row r="24" spans="1:36" s="141" customFormat="1" ht="10.7" customHeight="1">
      <c r="A24" s="251"/>
      <c r="B24" s="253"/>
      <c r="C24" s="257" t="s">
        <v>6</v>
      </c>
      <c r="D24" s="261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7"/>
      <c r="AD24" s="267"/>
      <c r="AE24" s="267"/>
      <c r="AF24" s="267"/>
      <c r="AG24" s="267"/>
      <c r="AH24" s="270"/>
      <c r="AI24" s="273" t="str">
        <f t="shared" si="1"/>
        <v/>
      </c>
      <c r="AJ24" s="267"/>
    </row>
    <row r="25" spans="1:36" s="141" customFormat="1" ht="10.7" customHeight="1">
      <c r="A25" s="249" t="s">
        <v>243</v>
      </c>
      <c r="B25" s="253"/>
      <c r="C25" s="257" t="s">
        <v>6</v>
      </c>
      <c r="D25" s="260"/>
      <c r="E25" s="260"/>
      <c r="F25" s="260"/>
      <c r="G25" s="260"/>
      <c r="H25" s="260"/>
      <c r="I25" s="260"/>
      <c r="J25" s="260"/>
      <c r="K25" s="260"/>
      <c r="L25" s="260"/>
      <c r="M25" s="260"/>
      <c r="N25" s="260"/>
      <c r="O25" s="260"/>
      <c r="P25" s="260"/>
      <c r="Q25" s="260"/>
      <c r="R25" s="260"/>
      <c r="S25" s="260"/>
      <c r="T25" s="260"/>
      <c r="U25" s="260"/>
      <c r="V25" s="260"/>
      <c r="W25" s="260"/>
      <c r="X25" s="260"/>
      <c r="Y25" s="260"/>
      <c r="Z25" s="260"/>
      <c r="AA25" s="260"/>
      <c r="AB25" s="260"/>
      <c r="AC25" s="267"/>
      <c r="AD25" s="267"/>
      <c r="AE25" s="267"/>
      <c r="AF25" s="267"/>
      <c r="AG25" s="267"/>
      <c r="AH25" s="270"/>
      <c r="AI25" s="273" t="str">
        <f t="shared" si="1"/>
        <v/>
      </c>
      <c r="AJ25" s="267"/>
    </row>
    <row r="26" spans="1:36" s="141" customFormat="1" ht="10.7" customHeight="1">
      <c r="A26" s="250"/>
      <c r="B26" s="253"/>
      <c r="C26" s="257" t="s">
        <v>6</v>
      </c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1"/>
      <c r="AB26" s="261"/>
      <c r="AC26" s="267"/>
      <c r="AD26" s="267"/>
      <c r="AE26" s="267"/>
      <c r="AF26" s="267"/>
      <c r="AG26" s="267"/>
      <c r="AH26" s="270"/>
      <c r="AI26" s="273" t="str">
        <f t="shared" si="1"/>
        <v/>
      </c>
      <c r="AJ26" s="267"/>
    </row>
    <row r="27" spans="1:36" s="141" customFormat="1" ht="10.7" customHeight="1">
      <c r="A27" s="250"/>
      <c r="B27" s="253"/>
      <c r="C27" s="257" t="s">
        <v>6</v>
      </c>
      <c r="D27" s="261"/>
      <c r="E27" s="261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261"/>
      <c r="W27" s="261"/>
      <c r="X27" s="261"/>
      <c r="Y27" s="261"/>
      <c r="Z27" s="261"/>
      <c r="AA27" s="261"/>
      <c r="AB27" s="261"/>
      <c r="AC27" s="267"/>
      <c r="AD27" s="267"/>
      <c r="AE27" s="267"/>
      <c r="AF27" s="267"/>
      <c r="AG27" s="267"/>
      <c r="AH27" s="270"/>
      <c r="AI27" s="273" t="str">
        <f t="shared" si="1"/>
        <v/>
      </c>
      <c r="AJ27" s="267"/>
    </row>
    <row r="28" spans="1:36" s="141" customFormat="1" ht="10.7" customHeight="1">
      <c r="A28" s="251"/>
      <c r="B28" s="253"/>
      <c r="C28" s="257" t="s">
        <v>6</v>
      </c>
      <c r="D28" s="261"/>
      <c r="E28" s="261"/>
      <c r="F28" s="261"/>
      <c r="G28" s="261"/>
      <c r="H28" s="261"/>
      <c r="I28" s="261"/>
      <c r="J28" s="261"/>
      <c r="K28" s="261"/>
      <c r="L28" s="261"/>
      <c r="M28" s="261"/>
      <c r="N28" s="261"/>
      <c r="O28" s="261"/>
      <c r="P28" s="261"/>
      <c r="Q28" s="261"/>
      <c r="R28" s="261"/>
      <c r="S28" s="261"/>
      <c r="T28" s="261"/>
      <c r="U28" s="261"/>
      <c r="V28" s="261"/>
      <c r="W28" s="261"/>
      <c r="X28" s="261"/>
      <c r="Y28" s="261"/>
      <c r="Z28" s="261"/>
      <c r="AA28" s="261"/>
      <c r="AB28" s="261"/>
      <c r="AC28" s="267"/>
      <c r="AD28" s="267"/>
      <c r="AE28" s="267"/>
      <c r="AF28" s="267"/>
      <c r="AG28" s="267"/>
      <c r="AH28" s="270"/>
      <c r="AI28" s="273" t="str">
        <f t="shared" si="1"/>
        <v/>
      </c>
      <c r="AJ28" s="267"/>
    </row>
    <row r="29" spans="1:36" s="141" customFormat="1" ht="10.7" customHeight="1">
      <c r="A29" s="249" t="s">
        <v>244</v>
      </c>
      <c r="B29" s="253"/>
      <c r="C29" s="257" t="s">
        <v>6</v>
      </c>
      <c r="D29" s="260"/>
      <c r="E29" s="260"/>
      <c r="F29" s="260"/>
      <c r="G29" s="260"/>
      <c r="H29" s="260"/>
      <c r="I29" s="260"/>
      <c r="J29" s="260"/>
      <c r="K29" s="260"/>
      <c r="L29" s="260"/>
      <c r="M29" s="260"/>
      <c r="N29" s="260"/>
      <c r="O29" s="260"/>
      <c r="P29" s="260"/>
      <c r="Q29" s="260"/>
      <c r="R29" s="260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7"/>
      <c r="AD29" s="267"/>
      <c r="AE29" s="267"/>
      <c r="AF29" s="267"/>
      <c r="AG29" s="267"/>
      <c r="AH29" s="270"/>
      <c r="AI29" s="273" t="str">
        <f t="shared" si="1"/>
        <v/>
      </c>
      <c r="AJ29" s="267"/>
    </row>
    <row r="30" spans="1:36" s="141" customFormat="1" ht="10.7" customHeight="1">
      <c r="A30" s="250"/>
      <c r="B30" s="253"/>
      <c r="C30" s="257" t="s">
        <v>6</v>
      </c>
      <c r="D30" s="261"/>
      <c r="E30" s="261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261"/>
      <c r="W30" s="261"/>
      <c r="X30" s="261"/>
      <c r="Y30" s="261"/>
      <c r="Z30" s="261"/>
      <c r="AA30" s="261"/>
      <c r="AB30" s="261"/>
      <c r="AC30" s="267"/>
      <c r="AD30" s="267"/>
      <c r="AE30" s="267"/>
      <c r="AF30" s="267"/>
      <c r="AG30" s="267"/>
      <c r="AH30" s="270"/>
      <c r="AI30" s="273" t="str">
        <f t="shared" si="1"/>
        <v/>
      </c>
      <c r="AJ30" s="267"/>
    </row>
    <row r="31" spans="1:36" s="141" customFormat="1" ht="10.7" customHeight="1">
      <c r="A31" s="250"/>
      <c r="B31" s="253"/>
      <c r="C31" s="257" t="s">
        <v>6</v>
      </c>
      <c r="D31" s="261"/>
      <c r="E31" s="261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261"/>
      <c r="W31" s="261"/>
      <c r="X31" s="261"/>
      <c r="Y31" s="261"/>
      <c r="Z31" s="261"/>
      <c r="AA31" s="261"/>
      <c r="AB31" s="261"/>
      <c r="AC31" s="267"/>
      <c r="AD31" s="267"/>
      <c r="AE31" s="267"/>
      <c r="AF31" s="267"/>
      <c r="AG31" s="267"/>
      <c r="AH31" s="270"/>
      <c r="AI31" s="273" t="str">
        <f t="shared" si="1"/>
        <v/>
      </c>
      <c r="AJ31" s="267"/>
    </row>
    <row r="32" spans="1:36" s="141" customFormat="1" ht="10.7" customHeight="1">
      <c r="A32" s="250"/>
      <c r="B32" s="253"/>
      <c r="C32" s="257" t="s">
        <v>6</v>
      </c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261"/>
      <c r="W32" s="261"/>
      <c r="X32" s="261"/>
      <c r="Y32" s="261"/>
      <c r="Z32" s="261"/>
      <c r="AA32" s="261"/>
      <c r="AB32" s="261"/>
      <c r="AC32" s="267"/>
      <c r="AD32" s="267"/>
      <c r="AE32" s="267"/>
      <c r="AF32" s="267"/>
      <c r="AG32" s="267"/>
      <c r="AH32" s="270"/>
      <c r="AI32" s="273" t="str">
        <f t="shared" si="1"/>
        <v/>
      </c>
      <c r="AJ32" s="267"/>
    </row>
    <row r="33" spans="1:36" s="141" customFormat="1" ht="10.7" customHeight="1">
      <c r="A33" s="250"/>
      <c r="B33" s="253"/>
      <c r="C33" s="257" t="s">
        <v>6</v>
      </c>
      <c r="D33" s="261"/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1"/>
      <c r="AB33" s="261"/>
      <c r="AC33" s="267"/>
      <c r="AD33" s="267"/>
      <c r="AE33" s="267"/>
      <c r="AF33" s="267"/>
      <c r="AG33" s="267"/>
      <c r="AH33" s="270"/>
      <c r="AI33" s="273" t="str">
        <f t="shared" si="1"/>
        <v/>
      </c>
      <c r="AJ33" s="267"/>
    </row>
    <row r="34" spans="1:36" s="141" customFormat="1" ht="10.7" customHeight="1">
      <c r="A34" s="250"/>
      <c r="B34" s="253"/>
      <c r="C34" s="257" t="s">
        <v>6</v>
      </c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61"/>
      <c r="Q34" s="261"/>
      <c r="R34" s="261"/>
      <c r="S34" s="261"/>
      <c r="T34" s="261"/>
      <c r="U34" s="261"/>
      <c r="V34" s="261"/>
      <c r="W34" s="261"/>
      <c r="X34" s="261"/>
      <c r="Y34" s="261"/>
      <c r="Z34" s="261"/>
      <c r="AA34" s="261"/>
      <c r="AB34" s="261"/>
      <c r="AC34" s="267"/>
      <c r="AD34" s="267"/>
      <c r="AE34" s="267"/>
      <c r="AF34" s="267"/>
      <c r="AG34" s="267"/>
      <c r="AH34" s="270"/>
      <c r="AI34" s="273" t="str">
        <f t="shared" si="1"/>
        <v/>
      </c>
      <c r="AJ34" s="267"/>
    </row>
    <row r="35" spans="1:36" s="141" customFormat="1" ht="10.7" customHeight="1">
      <c r="A35" s="250"/>
      <c r="B35" s="253"/>
      <c r="C35" s="257" t="s">
        <v>6</v>
      </c>
      <c r="D35" s="261"/>
      <c r="E35" s="261"/>
      <c r="F35" s="261"/>
      <c r="G35" s="261"/>
      <c r="H35" s="261"/>
      <c r="I35" s="261"/>
      <c r="J35" s="261"/>
      <c r="K35" s="261"/>
      <c r="L35" s="261"/>
      <c r="M35" s="261"/>
      <c r="N35" s="261"/>
      <c r="O35" s="261"/>
      <c r="P35" s="261"/>
      <c r="Q35" s="261"/>
      <c r="R35" s="261"/>
      <c r="S35" s="261"/>
      <c r="T35" s="261"/>
      <c r="U35" s="261"/>
      <c r="V35" s="261"/>
      <c r="W35" s="261"/>
      <c r="X35" s="261"/>
      <c r="Y35" s="261"/>
      <c r="Z35" s="261"/>
      <c r="AA35" s="261"/>
      <c r="AB35" s="261"/>
      <c r="AC35" s="267"/>
      <c r="AD35" s="267"/>
      <c r="AE35" s="267"/>
      <c r="AF35" s="267"/>
      <c r="AG35" s="267"/>
      <c r="AH35" s="270"/>
      <c r="AI35" s="273" t="str">
        <f t="shared" si="1"/>
        <v/>
      </c>
      <c r="AJ35" s="267"/>
    </row>
    <row r="36" spans="1:36" s="141" customFormat="1" ht="10.7" customHeight="1">
      <c r="A36" s="251"/>
      <c r="B36" s="253"/>
      <c r="C36" s="257" t="s">
        <v>6</v>
      </c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7"/>
      <c r="AD36" s="267"/>
      <c r="AE36" s="267"/>
      <c r="AF36" s="267"/>
      <c r="AG36" s="267"/>
      <c r="AH36" s="270"/>
      <c r="AI36" s="273" t="str">
        <f t="shared" si="1"/>
        <v/>
      </c>
      <c r="AJ36" s="267"/>
    </row>
    <row r="37" spans="1:36" s="141" customFormat="1">
      <c r="A37" s="159"/>
      <c r="B37" s="254"/>
      <c r="C37" s="254"/>
      <c r="D37" s="262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  <c r="V37" s="266"/>
      <c r="W37" s="266"/>
      <c r="X37" s="266"/>
      <c r="Y37" s="266"/>
      <c r="Z37" s="266"/>
      <c r="AA37" s="266"/>
      <c r="AB37" s="266"/>
    </row>
    <row r="38" spans="1:36" s="142" customFormat="1">
      <c r="B38" s="159"/>
      <c r="C38" s="159"/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  <c r="S38" s="263"/>
      <c r="T38" s="263"/>
      <c r="U38" s="263"/>
      <c r="V38" s="263"/>
      <c r="W38" s="263"/>
      <c r="X38" s="263"/>
      <c r="Y38" s="263"/>
      <c r="Z38" s="263"/>
      <c r="AA38" s="263"/>
      <c r="AB38" s="263"/>
    </row>
    <row r="39" spans="1:36" s="142" customFormat="1">
      <c r="B39" s="159"/>
      <c r="C39" s="159"/>
      <c r="D39" s="263"/>
      <c r="E39" s="263"/>
      <c r="F39" s="263"/>
      <c r="G39" s="263"/>
      <c r="H39" s="263"/>
      <c r="I39" s="263"/>
      <c r="J39" s="263"/>
      <c r="K39" s="263"/>
      <c r="L39" s="263"/>
      <c r="M39" s="263"/>
      <c r="N39" s="263"/>
      <c r="O39" s="263"/>
      <c r="P39" s="263"/>
      <c r="Q39" s="263"/>
      <c r="R39" s="263"/>
      <c r="S39" s="263"/>
      <c r="T39" s="263"/>
      <c r="U39" s="263"/>
      <c r="V39" s="263"/>
      <c r="W39" s="263"/>
      <c r="X39" s="263"/>
      <c r="Y39" s="263"/>
      <c r="Z39" s="263"/>
      <c r="AA39" s="263"/>
      <c r="AB39" s="263"/>
    </row>
    <row r="40" spans="1:36" s="142" customFormat="1">
      <c r="B40" s="159"/>
      <c r="C40" s="159"/>
      <c r="D40" s="263"/>
      <c r="E40" s="263"/>
      <c r="F40" s="263"/>
      <c r="G40" s="263"/>
      <c r="H40" s="263"/>
      <c r="I40" s="263"/>
      <c r="J40" s="263"/>
      <c r="K40" s="263"/>
      <c r="L40" s="263"/>
      <c r="M40" s="263"/>
      <c r="N40" s="263"/>
      <c r="O40" s="263"/>
      <c r="P40" s="263"/>
      <c r="Q40" s="263"/>
      <c r="R40" s="263"/>
      <c r="S40" s="263"/>
      <c r="T40" s="263"/>
      <c r="U40" s="263"/>
      <c r="V40" s="263"/>
      <c r="W40" s="263"/>
      <c r="X40" s="263"/>
      <c r="Y40" s="263"/>
      <c r="Z40" s="263"/>
      <c r="AA40" s="263"/>
      <c r="AB40" s="263"/>
    </row>
    <row r="41" spans="1:36" s="142" customFormat="1">
      <c r="B41" s="159"/>
      <c r="C41" s="159"/>
      <c r="D41" s="263"/>
      <c r="E41" s="263"/>
      <c r="F41" s="263"/>
      <c r="G41" s="263"/>
      <c r="H41" s="263"/>
      <c r="I41" s="263"/>
      <c r="J41" s="263"/>
      <c r="K41" s="263"/>
      <c r="L41" s="263"/>
      <c r="M41" s="263"/>
      <c r="N41" s="263"/>
      <c r="O41" s="263"/>
      <c r="P41" s="263"/>
      <c r="Q41" s="263"/>
      <c r="R41" s="263"/>
      <c r="S41" s="263"/>
      <c r="T41" s="263"/>
      <c r="U41" s="263"/>
      <c r="V41" s="263"/>
      <c r="W41" s="263"/>
      <c r="X41" s="263"/>
      <c r="Y41" s="263"/>
      <c r="Z41" s="263"/>
      <c r="AA41" s="263"/>
      <c r="AB41" s="263"/>
    </row>
    <row r="42" spans="1:36" s="142" customFormat="1">
      <c r="B42" s="159"/>
      <c r="C42" s="159"/>
      <c r="D42" s="263"/>
      <c r="E42" s="263"/>
      <c r="F42" s="263"/>
      <c r="G42" s="263"/>
      <c r="H42" s="263"/>
      <c r="I42" s="263"/>
      <c r="J42" s="263"/>
      <c r="K42" s="263"/>
      <c r="L42" s="263"/>
      <c r="M42" s="263"/>
      <c r="N42" s="263"/>
      <c r="O42" s="263"/>
      <c r="P42" s="263"/>
      <c r="Q42" s="263"/>
      <c r="R42" s="263"/>
      <c r="S42" s="263"/>
      <c r="T42" s="263"/>
      <c r="U42" s="263"/>
      <c r="V42" s="263"/>
      <c r="W42" s="263"/>
      <c r="X42" s="263"/>
      <c r="Y42" s="263"/>
      <c r="Z42" s="263"/>
      <c r="AA42" s="263"/>
      <c r="AB42" s="263"/>
    </row>
    <row r="43" spans="1:36" s="142" customFormat="1">
      <c r="B43" s="159"/>
      <c r="C43" s="159"/>
      <c r="D43" s="263"/>
      <c r="E43" s="263"/>
      <c r="F43" s="263"/>
      <c r="G43" s="263"/>
      <c r="H43" s="263"/>
      <c r="I43" s="263"/>
      <c r="J43" s="263"/>
      <c r="K43" s="263"/>
      <c r="L43" s="263"/>
      <c r="M43" s="263"/>
      <c r="N43" s="263"/>
      <c r="O43" s="263"/>
      <c r="P43" s="263"/>
      <c r="Q43" s="263"/>
      <c r="R43" s="263"/>
      <c r="S43" s="263"/>
      <c r="T43" s="263"/>
      <c r="U43" s="263"/>
      <c r="V43" s="263"/>
      <c r="W43" s="263"/>
      <c r="X43" s="263"/>
      <c r="Y43" s="263"/>
      <c r="Z43" s="263"/>
      <c r="AA43" s="263"/>
      <c r="AB43" s="263"/>
    </row>
    <row r="44" spans="1:36" s="142" customFormat="1">
      <c r="B44" s="159"/>
      <c r="C44" s="159"/>
      <c r="D44" s="263"/>
      <c r="E44" s="263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3"/>
      <c r="R44" s="263"/>
      <c r="S44" s="263"/>
      <c r="T44" s="263"/>
      <c r="U44" s="263"/>
      <c r="V44" s="263"/>
      <c r="W44" s="263"/>
      <c r="X44" s="263"/>
      <c r="Y44" s="263"/>
      <c r="Z44" s="263"/>
      <c r="AA44" s="263"/>
      <c r="AB44" s="263"/>
    </row>
    <row r="45" spans="1:36" s="142" customFormat="1">
      <c r="B45" s="159"/>
      <c r="C45" s="159"/>
      <c r="D45" s="263"/>
      <c r="E45" s="263"/>
      <c r="F45" s="263"/>
      <c r="G45" s="263"/>
      <c r="H45" s="263"/>
      <c r="I45" s="263"/>
      <c r="J45" s="263"/>
      <c r="K45" s="263"/>
      <c r="L45" s="263"/>
      <c r="M45" s="263"/>
      <c r="N45" s="263"/>
      <c r="O45" s="263"/>
      <c r="P45" s="263"/>
      <c r="Q45" s="263"/>
      <c r="R45" s="263"/>
      <c r="S45" s="263"/>
      <c r="T45" s="263"/>
      <c r="U45" s="263"/>
      <c r="V45" s="263"/>
      <c r="W45" s="263"/>
      <c r="X45" s="263"/>
      <c r="Y45" s="263"/>
      <c r="Z45" s="263"/>
      <c r="AA45" s="263"/>
      <c r="AB45" s="263"/>
    </row>
    <row r="46" spans="1:36" s="139" customFormat="1">
      <c r="B46" s="140"/>
      <c r="C46" s="140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  <c r="O46" s="264"/>
      <c r="P46" s="264"/>
      <c r="Q46" s="264"/>
      <c r="R46" s="264"/>
      <c r="S46" s="264"/>
      <c r="T46" s="264"/>
      <c r="U46" s="264"/>
      <c r="V46" s="264"/>
      <c r="W46" s="264"/>
      <c r="X46" s="264"/>
      <c r="Y46" s="264"/>
      <c r="Z46" s="264"/>
      <c r="AA46" s="264"/>
      <c r="AB46" s="264"/>
    </row>
    <row r="47" spans="1:36" s="139" customFormat="1" ht="13.5" customHeight="1"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4"/>
      <c r="AA47" s="264"/>
      <c r="AB47" s="264"/>
    </row>
  </sheetData>
  <mergeCells count="9">
    <mergeCell ref="A2:B2"/>
    <mergeCell ref="A3:B3"/>
    <mergeCell ref="A4:B4"/>
    <mergeCell ref="AI2:AI3"/>
    <mergeCell ref="AJ2:AJ3"/>
    <mergeCell ref="A25:A28"/>
    <mergeCell ref="A5:A16"/>
    <mergeCell ref="A17:A24"/>
    <mergeCell ref="A29:A36"/>
  </mergeCells>
  <phoneticPr fontId="3"/>
  <printOptions horizontalCentered="1"/>
  <pageMargins left="0.39370078740157483" right="0.39370078740157483" top="0.78740157480314965" bottom="0.78740157480314965" header="0.19685039370078741" footer="0.19685039370078741"/>
  <pageSetup paperSize="9" fitToWidth="1" fitToHeight="1" orientation="landscape" usePrinterDefaults="1" horizontalDpi="6553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A59"/>
  <sheetViews>
    <sheetView view="pageBreakPreview" zoomScaleSheetLayoutView="100" workbookViewId="0">
      <selection activeCell="AB1" sqref="AB1"/>
    </sheetView>
  </sheetViews>
  <sheetFormatPr defaultRowHeight="9.6"/>
  <cols>
    <col min="1" max="2" width="3.375" style="138" customWidth="1"/>
    <col min="3" max="3" width="4.5" style="138" customWidth="1"/>
    <col min="4" max="4" width="4.25" style="138" customWidth="1"/>
    <col min="5" max="5" width="5.125" style="138" customWidth="1"/>
    <col min="6" max="6" width="8" style="138" bestFit="1" customWidth="1"/>
    <col min="7" max="9" width="8" style="138" customWidth="1"/>
    <col min="10" max="10" width="3.625" style="138" customWidth="1"/>
    <col min="11" max="11" width="5.625" style="138" customWidth="1"/>
    <col min="12" max="12" width="6.25" style="138" bestFit="1" customWidth="1"/>
    <col min="13" max="16" width="3.625" style="138" customWidth="1"/>
    <col min="17" max="17" width="6.25" style="138" customWidth="1"/>
    <col min="18" max="18" width="3.625" style="138" customWidth="1"/>
    <col min="19" max="19" width="6.25" style="138" customWidth="1"/>
    <col min="20" max="20" width="3.625" style="138" customWidth="1"/>
    <col min="21" max="21" width="4.875" style="138" customWidth="1"/>
    <col min="22" max="23" width="4.625" style="138" customWidth="1"/>
    <col min="24" max="26" width="5.75" style="138" customWidth="1"/>
    <col min="27" max="27" width="8" style="138" customWidth="1"/>
    <col min="28" max="53" width="4.625" style="138" customWidth="1"/>
    <col min="54" max="16384" width="9" style="138" customWidth="1"/>
  </cols>
  <sheetData>
    <row r="1" spans="1:53" s="139" customFormat="1" ht="23.25" customHeight="1">
      <c r="A1" s="143" t="str">
        <f>"水処理運転月報　"&amp;AD1&amp;"年"&amp;AF1&amp;"月分"</f>
        <v>水処理運転月報　2019年2月分</v>
      </c>
      <c r="F1" s="167"/>
      <c r="G1" s="167"/>
      <c r="S1" s="167"/>
      <c r="AA1" s="172"/>
      <c r="AC1" s="96" t="s">
        <v>132</v>
      </c>
      <c r="AD1" s="100">
        <v>2019</v>
      </c>
      <c r="AE1" s="102" t="s">
        <v>247</v>
      </c>
      <c r="AF1" s="107">
        <v>2</v>
      </c>
    </row>
    <row r="2" spans="1:53" s="139" customFormat="1" ht="12" customHeight="1">
      <c r="A2" s="144" t="s">
        <v>28</v>
      </c>
      <c r="B2" s="144" t="s">
        <v>31</v>
      </c>
      <c r="C2" s="144" t="s">
        <v>11</v>
      </c>
      <c r="D2" s="144" t="s">
        <v>64</v>
      </c>
      <c r="E2" s="144" t="s">
        <v>51</v>
      </c>
      <c r="F2" s="144" t="s">
        <v>9</v>
      </c>
      <c r="G2" s="144" t="s">
        <v>77</v>
      </c>
      <c r="H2" s="144" t="s">
        <v>48</v>
      </c>
      <c r="I2" s="144" t="s">
        <v>78</v>
      </c>
      <c r="J2" s="152" t="s">
        <v>13</v>
      </c>
      <c r="K2" s="169"/>
      <c r="L2" s="152" t="s">
        <v>4</v>
      </c>
      <c r="M2" s="169"/>
      <c r="N2" s="169"/>
      <c r="O2" s="170"/>
      <c r="P2" s="152" t="s">
        <v>7</v>
      </c>
      <c r="Q2" s="169"/>
      <c r="R2" s="169"/>
      <c r="S2" s="169"/>
      <c r="T2" s="152" t="s">
        <v>10</v>
      </c>
      <c r="U2" s="171"/>
      <c r="V2" s="171"/>
      <c r="W2" s="157"/>
      <c r="X2" s="152" t="s">
        <v>8</v>
      </c>
      <c r="Y2" s="171"/>
      <c r="Z2" s="157"/>
      <c r="AA2" s="144" t="s">
        <v>89</v>
      </c>
      <c r="AC2" s="174" t="s">
        <v>11</v>
      </c>
      <c r="AD2" s="174" t="s">
        <v>64</v>
      </c>
      <c r="AE2" s="174" t="s">
        <v>51</v>
      </c>
      <c r="AF2" s="174" t="s">
        <v>9</v>
      </c>
      <c r="AG2" s="174" t="s">
        <v>77</v>
      </c>
      <c r="AH2" s="174" t="s">
        <v>48</v>
      </c>
      <c r="AI2" s="174" t="s">
        <v>78</v>
      </c>
      <c r="AJ2" s="96" t="s">
        <v>13</v>
      </c>
      <c r="AK2" s="102"/>
      <c r="AL2" s="96" t="s">
        <v>4</v>
      </c>
      <c r="AM2" s="102"/>
      <c r="AN2" s="102"/>
      <c r="AO2" s="102"/>
      <c r="AP2" s="96" t="s">
        <v>7</v>
      </c>
      <c r="AQ2" s="102"/>
      <c r="AR2" s="102"/>
      <c r="AS2" s="102"/>
      <c r="AT2" s="152" t="s">
        <v>10</v>
      </c>
      <c r="AU2" s="171"/>
      <c r="AV2" s="171"/>
      <c r="AW2" s="157"/>
      <c r="AX2" s="96" t="s">
        <v>8</v>
      </c>
      <c r="AY2" s="96"/>
      <c r="AZ2" s="96"/>
      <c r="BA2" s="174" t="s">
        <v>89</v>
      </c>
    </row>
    <row r="3" spans="1:53" s="140" customFormat="1" ht="48" customHeight="1">
      <c r="A3" s="145"/>
      <c r="B3" s="145"/>
      <c r="C3" s="145"/>
      <c r="D3" s="145"/>
      <c r="E3" s="145"/>
      <c r="F3" s="145"/>
      <c r="G3" s="145"/>
      <c r="H3" s="145"/>
      <c r="I3" s="145"/>
      <c r="J3" s="168" t="s">
        <v>14</v>
      </c>
      <c r="K3" s="168" t="s">
        <v>79</v>
      </c>
      <c r="L3" s="168" t="s">
        <v>17</v>
      </c>
      <c r="M3" s="168" t="s">
        <v>19</v>
      </c>
      <c r="N3" s="168" t="s">
        <v>22</v>
      </c>
      <c r="O3" s="168" t="s">
        <v>23</v>
      </c>
      <c r="P3" s="168" t="s">
        <v>14</v>
      </c>
      <c r="Q3" s="168" t="s">
        <v>29</v>
      </c>
      <c r="R3" s="168" t="s">
        <v>69</v>
      </c>
      <c r="S3" s="168" t="s">
        <v>5</v>
      </c>
      <c r="T3" s="168" t="s">
        <v>24</v>
      </c>
      <c r="U3" s="168" t="s">
        <v>325</v>
      </c>
      <c r="V3" s="168" t="s">
        <v>191</v>
      </c>
      <c r="W3" s="168" t="s">
        <v>326</v>
      </c>
      <c r="X3" s="168" t="s">
        <v>84</v>
      </c>
      <c r="Y3" s="168" t="s">
        <v>26</v>
      </c>
      <c r="Z3" s="168" t="s">
        <v>65</v>
      </c>
      <c r="AA3" s="145"/>
      <c r="AB3" s="140"/>
      <c r="AC3" s="144"/>
      <c r="AD3" s="144"/>
      <c r="AE3" s="144"/>
      <c r="AF3" s="144"/>
      <c r="AG3" s="144"/>
      <c r="AH3" s="144"/>
      <c r="AI3" s="144"/>
      <c r="AJ3" s="168" t="s">
        <v>14</v>
      </c>
      <c r="AK3" s="168" t="s">
        <v>79</v>
      </c>
      <c r="AL3" s="168" t="s">
        <v>17</v>
      </c>
      <c r="AM3" s="168" t="s">
        <v>19</v>
      </c>
      <c r="AN3" s="168" t="s">
        <v>22</v>
      </c>
      <c r="AO3" s="168" t="s">
        <v>23</v>
      </c>
      <c r="AP3" s="168" t="s">
        <v>14</v>
      </c>
      <c r="AQ3" s="168" t="s">
        <v>29</v>
      </c>
      <c r="AR3" s="168" t="s">
        <v>69</v>
      </c>
      <c r="AS3" s="168" t="s">
        <v>5</v>
      </c>
      <c r="AT3" s="168" t="s">
        <v>24</v>
      </c>
      <c r="AU3" s="168" t="s">
        <v>82</v>
      </c>
      <c r="AV3" s="168" t="s">
        <v>63</v>
      </c>
      <c r="AW3" s="168" t="s">
        <v>326</v>
      </c>
      <c r="AX3" s="168" t="s">
        <v>84</v>
      </c>
      <c r="AY3" s="168" t="s">
        <v>26</v>
      </c>
      <c r="AZ3" s="168" t="s">
        <v>65</v>
      </c>
      <c r="BA3" s="144"/>
    </row>
    <row r="4" spans="1:53" s="141" customFormat="1" ht="11.4">
      <c r="A4" s="146"/>
      <c r="B4" s="146"/>
      <c r="C4" s="146"/>
      <c r="D4" s="160" t="s">
        <v>18</v>
      </c>
      <c r="E4" s="160" t="s">
        <v>66</v>
      </c>
      <c r="F4" s="160" t="s">
        <v>67</v>
      </c>
      <c r="G4" s="160" t="s">
        <v>67</v>
      </c>
      <c r="H4" s="160" t="s">
        <v>67</v>
      </c>
      <c r="I4" s="160" t="s">
        <v>67</v>
      </c>
      <c r="J4" s="160" t="s">
        <v>6</v>
      </c>
      <c r="K4" s="160" t="s">
        <v>67</v>
      </c>
      <c r="L4" s="160" t="s">
        <v>67</v>
      </c>
      <c r="M4" s="160"/>
      <c r="N4" s="160" t="s">
        <v>6</v>
      </c>
      <c r="O4" s="160" t="s">
        <v>71</v>
      </c>
      <c r="P4" s="160" t="s">
        <v>6</v>
      </c>
      <c r="Q4" s="160" t="s">
        <v>67</v>
      </c>
      <c r="R4" s="160" t="s">
        <v>70</v>
      </c>
      <c r="S4" s="160" t="s">
        <v>67</v>
      </c>
      <c r="T4" s="160" t="s">
        <v>76</v>
      </c>
      <c r="U4" s="160" t="s">
        <v>74</v>
      </c>
      <c r="V4" s="160" t="s">
        <v>36</v>
      </c>
      <c r="W4" s="160" t="s">
        <v>158</v>
      </c>
      <c r="X4" s="160" t="s">
        <v>67</v>
      </c>
      <c r="Y4" s="160" t="s">
        <v>67</v>
      </c>
      <c r="Z4" s="160" t="s">
        <v>67</v>
      </c>
      <c r="AA4" s="160" t="s">
        <v>67</v>
      </c>
      <c r="AC4" s="146"/>
      <c r="AD4" s="160" t="s">
        <v>18</v>
      </c>
      <c r="AE4" s="160" t="s">
        <v>66</v>
      </c>
      <c r="AF4" s="160" t="s">
        <v>67</v>
      </c>
      <c r="AG4" s="160" t="s">
        <v>67</v>
      </c>
      <c r="AH4" s="160" t="s">
        <v>67</v>
      </c>
      <c r="AI4" s="160" t="s">
        <v>67</v>
      </c>
      <c r="AJ4" s="160" t="s">
        <v>6</v>
      </c>
      <c r="AK4" s="160" t="s">
        <v>67</v>
      </c>
      <c r="AL4" s="160" t="s">
        <v>67</v>
      </c>
      <c r="AM4" s="160"/>
      <c r="AN4" s="160" t="s">
        <v>6</v>
      </c>
      <c r="AO4" s="160" t="s">
        <v>71</v>
      </c>
      <c r="AP4" s="160" t="s">
        <v>6</v>
      </c>
      <c r="AQ4" s="160" t="s">
        <v>67</v>
      </c>
      <c r="AR4" s="160" t="s">
        <v>70</v>
      </c>
      <c r="AS4" s="160" t="s">
        <v>67</v>
      </c>
      <c r="AT4" s="160" t="s">
        <v>76</v>
      </c>
      <c r="AU4" s="160" t="s">
        <v>74</v>
      </c>
      <c r="AV4" s="160" t="s">
        <v>36</v>
      </c>
      <c r="AW4" s="160" t="s">
        <v>158</v>
      </c>
      <c r="AX4" s="160" t="s">
        <v>67</v>
      </c>
      <c r="AY4" s="160" t="s">
        <v>67</v>
      </c>
      <c r="AZ4" s="160" t="s">
        <v>67</v>
      </c>
      <c r="BA4" s="160" t="s">
        <v>67</v>
      </c>
    </row>
    <row r="5" spans="1:53" ht="11.25" customHeight="1">
      <c r="A5" s="147" t="s">
        <v>175</v>
      </c>
      <c r="B5" s="147"/>
      <c r="C5" s="160" t="s">
        <v>58</v>
      </c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73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178"/>
      <c r="AU5" s="178"/>
      <c r="AV5" s="178"/>
      <c r="AW5" s="178"/>
      <c r="AX5" s="96"/>
      <c r="AY5" s="96"/>
      <c r="AZ5" s="96"/>
      <c r="BA5" s="96"/>
    </row>
    <row r="6" spans="1:53" ht="11.25" customHeight="1">
      <c r="A6" s="148" t="s">
        <v>245</v>
      </c>
      <c r="B6" s="154"/>
      <c r="C6" s="160" t="s">
        <v>58</v>
      </c>
      <c r="D6" s="162">
        <v>1</v>
      </c>
      <c r="E6" s="162">
        <v>1</v>
      </c>
      <c r="F6" s="162">
        <v>0</v>
      </c>
      <c r="G6" s="162">
        <v>0</v>
      </c>
      <c r="H6" s="162">
        <v>0</v>
      </c>
      <c r="I6" s="162">
        <v>0</v>
      </c>
      <c r="J6" s="162">
        <v>1</v>
      </c>
      <c r="K6" s="162">
        <v>0</v>
      </c>
      <c r="L6" s="162">
        <v>0</v>
      </c>
      <c r="M6" s="162">
        <v>1</v>
      </c>
      <c r="N6" s="162">
        <v>1</v>
      </c>
      <c r="O6" s="162">
        <v>1</v>
      </c>
      <c r="P6" s="162">
        <v>1</v>
      </c>
      <c r="Q6" s="162">
        <v>0</v>
      </c>
      <c r="R6" s="162">
        <v>0</v>
      </c>
      <c r="S6" s="162">
        <v>0</v>
      </c>
      <c r="T6" s="162">
        <v>1</v>
      </c>
      <c r="U6" s="162">
        <v>1</v>
      </c>
      <c r="V6" s="162">
        <v>1</v>
      </c>
      <c r="W6" s="162">
        <v>1</v>
      </c>
      <c r="X6" s="162">
        <v>1</v>
      </c>
      <c r="Y6" s="162">
        <v>1</v>
      </c>
      <c r="Z6" s="162">
        <v>1</v>
      </c>
      <c r="AA6" s="162">
        <v>0</v>
      </c>
      <c r="AB6" s="173"/>
      <c r="AC6" s="102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178"/>
      <c r="AU6" s="178"/>
      <c r="AV6" s="178"/>
      <c r="AW6" s="178"/>
      <c r="AX6" s="96"/>
      <c r="AY6" s="96"/>
      <c r="AZ6" s="96"/>
      <c r="BA6" s="96"/>
    </row>
    <row r="7" spans="1:53" s="141" customFormat="1" ht="11.25" customHeight="1">
      <c r="A7" s="149">
        <v>1</v>
      </c>
      <c r="B7" s="155">
        <f>DATEVALUE(AD1&amp;"/"&amp;AF1&amp;"/1")</f>
        <v>43497</v>
      </c>
      <c r="C7" s="149" t="str">
        <f t="shared" ref="C7:C37" si="0">IF(AC7="","",AC7)</f>
        <v/>
      </c>
      <c r="D7" s="163" t="str">
        <f t="shared" ref="D7:AA37" si="1">IF(AD7="","",TEXT(ROUND(AD7,(IF(D$5="",100,D$5)-1)-INT(LOG(ABS(AD7)+(AD7=0)))),"#,##0"&amp;IF(INT(LOG(ABS(ROUND(AD7,(IF(D$5="",100,D$5)-1)-INT(LOG(ABS(AD7)+(AD7=0)))))+(ROUND(AD7,(IF(D$5="",100,D$5)-1)-INT(LOG(ABS(AD7)+(AD7=0))))=0)))+1&gt;=IF(D$5="",100,D$5),"",IF(D$6&gt;0,".","")&amp;REPT("0",IF(IF(D$5="",100,D$5)-INT(LOG(ABS(ROUND(AD7,(IF(D$5="",100,D$5)-1)-INT(LOG(ABS(AD7)+(AD7=0)))))+(ROUND(AD7,(IF(D$5="",100,D$5)-1)-INT(LOG(ABS(AD7)+(AD7=0))))=0)))-1&gt;D$6,D$6,IF(D$5="",100,D$5)-INT(LOG(ABS(ROUND(AD7,(IF(D$5="",100,D$5)-1)-INT(LOG(ABS(AD7)+(AD7=0)))))+(ROUND(AD7,(IF(D$5="",100,D$5)-1)-INT(LOG(ABS(AD7)+(AD7=0))))=0)))-1)))))</f>
        <v/>
      </c>
      <c r="E7" s="163" t="str">
        <f t="shared" si="1"/>
        <v/>
      </c>
      <c r="F7" s="163" t="str">
        <f t="shared" si="1"/>
        <v/>
      </c>
      <c r="G7" s="163" t="str">
        <f t="shared" si="1"/>
        <v/>
      </c>
      <c r="H7" s="163" t="str">
        <f t="shared" si="1"/>
        <v/>
      </c>
      <c r="I7" s="163" t="str">
        <f t="shared" si="1"/>
        <v/>
      </c>
      <c r="J7" s="163" t="str">
        <f t="shared" si="1"/>
        <v/>
      </c>
      <c r="K7" s="163" t="str">
        <f t="shared" si="1"/>
        <v/>
      </c>
      <c r="L7" s="163" t="str">
        <f t="shared" si="1"/>
        <v/>
      </c>
      <c r="M7" s="163" t="str">
        <f t="shared" si="1"/>
        <v/>
      </c>
      <c r="N7" s="163" t="str">
        <f t="shared" si="1"/>
        <v/>
      </c>
      <c r="O7" s="163" t="str">
        <f t="shared" si="1"/>
        <v/>
      </c>
      <c r="P7" s="163" t="str">
        <f t="shared" si="1"/>
        <v/>
      </c>
      <c r="Q7" s="163" t="str">
        <f t="shared" si="1"/>
        <v/>
      </c>
      <c r="R7" s="163" t="str">
        <f t="shared" si="1"/>
        <v/>
      </c>
      <c r="S7" s="163" t="str">
        <f t="shared" si="1"/>
        <v/>
      </c>
      <c r="T7" s="163" t="str">
        <f t="shared" si="1"/>
        <v/>
      </c>
      <c r="U7" s="163" t="str">
        <f t="shared" si="1"/>
        <v/>
      </c>
      <c r="V7" s="163" t="str">
        <f t="shared" si="1"/>
        <v/>
      </c>
      <c r="W7" s="163" t="str">
        <f t="shared" si="1"/>
        <v/>
      </c>
      <c r="X7" s="163" t="str">
        <f t="shared" si="1"/>
        <v/>
      </c>
      <c r="Y7" s="163" t="str">
        <f t="shared" si="1"/>
        <v/>
      </c>
      <c r="Z7" s="163" t="str">
        <f t="shared" si="1"/>
        <v/>
      </c>
      <c r="AA7" s="163" t="str">
        <f t="shared" si="1"/>
        <v/>
      </c>
      <c r="AC7" s="149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</row>
    <row r="8" spans="1:53" s="141" customFormat="1" ht="11.25" customHeight="1">
      <c r="A8" s="149">
        <v>2</v>
      </c>
      <c r="B8" s="155">
        <f t="shared" ref="B8:B37" si="2">B7+1</f>
        <v>43498</v>
      </c>
      <c r="C8" s="149" t="str">
        <f t="shared" si="0"/>
        <v/>
      </c>
      <c r="D8" s="163" t="str">
        <f t="shared" si="1"/>
        <v/>
      </c>
      <c r="E8" s="163" t="str">
        <f t="shared" si="1"/>
        <v/>
      </c>
      <c r="F8" s="163" t="str">
        <f t="shared" si="1"/>
        <v/>
      </c>
      <c r="G8" s="163" t="str">
        <f t="shared" si="1"/>
        <v/>
      </c>
      <c r="H8" s="163" t="str">
        <f t="shared" si="1"/>
        <v/>
      </c>
      <c r="I8" s="163" t="str">
        <f t="shared" si="1"/>
        <v/>
      </c>
      <c r="J8" s="163" t="str">
        <f t="shared" si="1"/>
        <v/>
      </c>
      <c r="K8" s="163" t="str">
        <f t="shared" si="1"/>
        <v/>
      </c>
      <c r="L8" s="163" t="str">
        <f t="shared" si="1"/>
        <v/>
      </c>
      <c r="M8" s="163" t="str">
        <f t="shared" si="1"/>
        <v/>
      </c>
      <c r="N8" s="163" t="str">
        <f t="shared" si="1"/>
        <v/>
      </c>
      <c r="O8" s="163" t="str">
        <f t="shared" si="1"/>
        <v/>
      </c>
      <c r="P8" s="163" t="str">
        <f t="shared" si="1"/>
        <v/>
      </c>
      <c r="Q8" s="163" t="str">
        <f t="shared" si="1"/>
        <v/>
      </c>
      <c r="R8" s="163" t="str">
        <f t="shared" si="1"/>
        <v/>
      </c>
      <c r="S8" s="163" t="str">
        <f t="shared" si="1"/>
        <v/>
      </c>
      <c r="T8" s="163" t="str">
        <f t="shared" si="1"/>
        <v/>
      </c>
      <c r="U8" s="163" t="str">
        <f t="shared" si="1"/>
        <v/>
      </c>
      <c r="V8" s="163" t="str">
        <f t="shared" si="1"/>
        <v/>
      </c>
      <c r="W8" s="163" t="str">
        <f t="shared" si="1"/>
        <v/>
      </c>
      <c r="X8" s="163" t="str">
        <f t="shared" si="1"/>
        <v/>
      </c>
      <c r="Y8" s="163" t="str">
        <f t="shared" si="1"/>
        <v/>
      </c>
      <c r="Z8" s="163" t="str">
        <f t="shared" si="1"/>
        <v/>
      </c>
      <c r="AA8" s="163" t="str">
        <f t="shared" si="1"/>
        <v/>
      </c>
      <c r="AC8" s="149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</row>
    <row r="9" spans="1:53" s="141" customFormat="1" ht="11.25" customHeight="1">
      <c r="A9" s="149">
        <v>3</v>
      </c>
      <c r="B9" s="155">
        <f t="shared" si="2"/>
        <v>43499</v>
      </c>
      <c r="C9" s="149" t="str">
        <f t="shared" si="0"/>
        <v/>
      </c>
      <c r="D9" s="163" t="str">
        <f t="shared" si="1"/>
        <v/>
      </c>
      <c r="E9" s="163" t="str">
        <f t="shared" si="1"/>
        <v/>
      </c>
      <c r="F9" s="163" t="str">
        <f t="shared" si="1"/>
        <v/>
      </c>
      <c r="G9" s="163" t="str">
        <f t="shared" si="1"/>
        <v/>
      </c>
      <c r="H9" s="163" t="str">
        <f t="shared" si="1"/>
        <v/>
      </c>
      <c r="I9" s="163" t="str">
        <f t="shared" si="1"/>
        <v/>
      </c>
      <c r="J9" s="163" t="str">
        <f t="shared" si="1"/>
        <v/>
      </c>
      <c r="K9" s="163" t="str">
        <f t="shared" si="1"/>
        <v/>
      </c>
      <c r="L9" s="163" t="str">
        <f t="shared" si="1"/>
        <v/>
      </c>
      <c r="M9" s="163" t="str">
        <f t="shared" si="1"/>
        <v/>
      </c>
      <c r="N9" s="163" t="str">
        <f t="shared" si="1"/>
        <v/>
      </c>
      <c r="O9" s="163" t="str">
        <f t="shared" si="1"/>
        <v/>
      </c>
      <c r="P9" s="163" t="str">
        <f t="shared" si="1"/>
        <v/>
      </c>
      <c r="Q9" s="163" t="str">
        <f t="shared" si="1"/>
        <v/>
      </c>
      <c r="R9" s="163" t="str">
        <f t="shared" si="1"/>
        <v/>
      </c>
      <c r="S9" s="163" t="str">
        <f t="shared" si="1"/>
        <v/>
      </c>
      <c r="T9" s="163" t="str">
        <f t="shared" si="1"/>
        <v/>
      </c>
      <c r="U9" s="163" t="str">
        <f t="shared" si="1"/>
        <v/>
      </c>
      <c r="V9" s="163" t="str">
        <f t="shared" si="1"/>
        <v/>
      </c>
      <c r="W9" s="163" t="str">
        <f t="shared" si="1"/>
        <v/>
      </c>
      <c r="X9" s="163" t="str">
        <f t="shared" si="1"/>
        <v/>
      </c>
      <c r="Y9" s="163" t="str">
        <f t="shared" si="1"/>
        <v/>
      </c>
      <c r="Z9" s="163" t="str">
        <f t="shared" si="1"/>
        <v/>
      </c>
      <c r="AA9" s="163" t="str">
        <f t="shared" si="1"/>
        <v/>
      </c>
      <c r="AC9" s="149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</row>
    <row r="10" spans="1:53" s="141" customFormat="1" ht="11.25" customHeight="1">
      <c r="A10" s="149">
        <v>4</v>
      </c>
      <c r="B10" s="155">
        <f t="shared" si="2"/>
        <v>43500</v>
      </c>
      <c r="C10" s="149" t="str">
        <f t="shared" si="0"/>
        <v/>
      </c>
      <c r="D10" s="163" t="str">
        <f t="shared" si="1"/>
        <v/>
      </c>
      <c r="E10" s="163" t="str">
        <f t="shared" si="1"/>
        <v/>
      </c>
      <c r="F10" s="163" t="str">
        <f t="shared" si="1"/>
        <v/>
      </c>
      <c r="G10" s="163" t="str">
        <f t="shared" si="1"/>
        <v/>
      </c>
      <c r="H10" s="163" t="str">
        <f t="shared" si="1"/>
        <v/>
      </c>
      <c r="I10" s="163" t="str">
        <f t="shared" si="1"/>
        <v/>
      </c>
      <c r="J10" s="163" t="str">
        <f t="shared" si="1"/>
        <v/>
      </c>
      <c r="K10" s="163" t="str">
        <f t="shared" si="1"/>
        <v/>
      </c>
      <c r="L10" s="163" t="str">
        <f t="shared" si="1"/>
        <v/>
      </c>
      <c r="M10" s="163" t="str">
        <f t="shared" si="1"/>
        <v/>
      </c>
      <c r="N10" s="163" t="str">
        <f t="shared" si="1"/>
        <v/>
      </c>
      <c r="O10" s="163" t="str">
        <f t="shared" si="1"/>
        <v/>
      </c>
      <c r="P10" s="163" t="str">
        <f t="shared" si="1"/>
        <v/>
      </c>
      <c r="Q10" s="163" t="str">
        <f t="shared" si="1"/>
        <v/>
      </c>
      <c r="R10" s="163" t="str">
        <f t="shared" si="1"/>
        <v/>
      </c>
      <c r="S10" s="163" t="str">
        <f t="shared" si="1"/>
        <v/>
      </c>
      <c r="T10" s="163" t="str">
        <f t="shared" si="1"/>
        <v/>
      </c>
      <c r="U10" s="163" t="str">
        <f t="shared" si="1"/>
        <v/>
      </c>
      <c r="V10" s="163" t="str">
        <f t="shared" si="1"/>
        <v/>
      </c>
      <c r="W10" s="163" t="str">
        <f t="shared" si="1"/>
        <v/>
      </c>
      <c r="X10" s="163" t="str">
        <f t="shared" si="1"/>
        <v/>
      </c>
      <c r="Y10" s="163" t="str">
        <f t="shared" si="1"/>
        <v/>
      </c>
      <c r="Z10" s="163" t="str">
        <f t="shared" si="1"/>
        <v/>
      </c>
      <c r="AA10" s="163" t="str">
        <f t="shared" si="1"/>
        <v/>
      </c>
      <c r="AC10" s="149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</row>
    <row r="11" spans="1:53" s="141" customFormat="1" ht="11.25" customHeight="1">
      <c r="A11" s="149">
        <v>5</v>
      </c>
      <c r="B11" s="155">
        <f t="shared" si="2"/>
        <v>43501</v>
      </c>
      <c r="C11" s="149" t="str">
        <f t="shared" si="0"/>
        <v/>
      </c>
      <c r="D11" s="163" t="str">
        <f t="shared" si="1"/>
        <v/>
      </c>
      <c r="E11" s="163" t="str">
        <f t="shared" si="1"/>
        <v/>
      </c>
      <c r="F11" s="163" t="str">
        <f t="shared" si="1"/>
        <v/>
      </c>
      <c r="G11" s="163" t="str">
        <f t="shared" si="1"/>
        <v/>
      </c>
      <c r="H11" s="163" t="str">
        <f t="shared" si="1"/>
        <v/>
      </c>
      <c r="I11" s="163" t="str">
        <f t="shared" si="1"/>
        <v/>
      </c>
      <c r="J11" s="163" t="str">
        <f t="shared" si="1"/>
        <v/>
      </c>
      <c r="K11" s="163" t="str">
        <f t="shared" si="1"/>
        <v/>
      </c>
      <c r="L11" s="163" t="str">
        <f t="shared" si="1"/>
        <v/>
      </c>
      <c r="M11" s="163" t="str">
        <f t="shared" si="1"/>
        <v/>
      </c>
      <c r="N11" s="163" t="str">
        <f t="shared" si="1"/>
        <v/>
      </c>
      <c r="O11" s="163" t="str">
        <f t="shared" si="1"/>
        <v/>
      </c>
      <c r="P11" s="163" t="str">
        <f t="shared" si="1"/>
        <v/>
      </c>
      <c r="Q11" s="163" t="str">
        <f t="shared" si="1"/>
        <v/>
      </c>
      <c r="R11" s="163" t="str">
        <f t="shared" si="1"/>
        <v/>
      </c>
      <c r="S11" s="163" t="str">
        <f t="shared" si="1"/>
        <v/>
      </c>
      <c r="T11" s="163" t="str">
        <f t="shared" si="1"/>
        <v/>
      </c>
      <c r="U11" s="163" t="str">
        <f t="shared" si="1"/>
        <v/>
      </c>
      <c r="V11" s="163" t="str">
        <f t="shared" si="1"/>
        <v/>
      </c>
      <c r="W11" s="163" t="str">
        <f t="shared" si="1"/>
        <v/>
      </c>
      <c r="X11" s="163" t="str">
        <f t="shared" si="1"/>
        <v/>
      </c>
      <c r="Y11" s="163" t="str">
        <f t="shared" si="1"/>
        <v/>
      </c>
      <c r="Z11" s="163" t="str">
        <f t="shared" si="1"/>
        <v/>
      </c>
      <c r="AA11" s="163" t="str">
        <f t="shared" si="1"/>
        <v/>
      </c>
      <c r="AC11" s="149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</row>
    <row r="12" spans="1:53" s="141" customFormat="1" ht="11.25" customHeight="1">
      <c r="A12" s="149">
        <v>6</v>
      </c>
      <c r="B12" s="155">
        <f t="shared" si="2"/>
        <v>43502</v>
      </c>
      <c r="C12" s="149" t="str">
        <f t="shared" si="0"/>
        <v/>
      </c>
      <c r="D12" s="163" t="str">
        <f t="shared" si="1"/>
        <v/>
      </c>
      <c r="E12" s="163" t="str">
        <f t="shared" si="1"/>
        <v/>
      </c>
      <c r="F12" s="163" t="str">
        <f t="shared" si="1"/>
        <v/>
      </c>
      <c r="G12" s="163" t="str">
        <f t="shared" si="1"/>
        <v/>
      </c>
      <c r="H12" s="163" t="str">
        <f t="shared" si="1"/>
        <v/>
      </c>
      <c r="I12" s="163" t="str">
        <f t="shared" si="1"/>
        <v/>
      </c>
      <c r="J12" s="163" t="str">
        <f t="shared" si="1"/>
        <v/>
      </c>
      <c r="K12" s="163" t="str">
        <f t="shared" si="1"/>
        <v/>
      </c>
      <c r="L12" s="163" t="str">
        <f t="shared" si="1"/>
        <v/>
      </c>
      <c r="M12" s="163" t="str">
        <f t="shared" si="1"/>
        <v/>
      </c>
      <c r="N12" s="163" t="str">
        <f t="shared" si="1"/>
        <v/>
      </c>
      <c r="O12" s="163" t="str">
        <f t="shared" si="1"/>
        <v/>
      </c>
      <c r="P12" s="163" t="str">
        <f t="shared" si="1"/>
        <v/>
      </c>
      <c r="Q12" s="163" t="str">
        <f t="shared" si="1"/>
        <v/>
      </c>
      <c r="R12" s="163" t="str">
        <f t="shared" si="1"/>
        <v/>
      </c>
      <c r="S12" s="163" t="str">
        <f t="shared" si="1"/>
        <v/>
      </c>
      <c r="T12" s="163" t="str">
        <f t="shared" si="1"/>
        <v/>
      </c>
      <c r="U12" s="163" t="str">
        <f t="shared" si="1"/>
        <v/>
      </c>
      <c r="V12" s="163" t="str">
        <f t="shared" si="1"/>
        <v/>
      </c>
      <c r="W12" s="163" t="str">
        <f t="shared" si="1"/>
        <v/>
      </c>
      <c r="X12" s="163" t="str">
        <f t="shared" si="1"/>
        <v/>
      </c>
      <c r="Y12" s="163" t="str">
        <f t="shared" si="1"/>
        <v/>
      </c>
      <c r="Z12" s="163" t="str">
        <f t="shared" si="1"/>
        <v/>
      </c>
      <c r="AA12" s="163" t="str">
        <f t="shared" si="1"/>
        <v/>
      </c>
      <c r="AC12" s="149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</row>
    <row r="13" spans="1:53" s="141" customFormat="1" ht="11.25" customHeight="1">
      <c r="A13" s="149">
        <v>7</v>
      </c>
      <c r="B13" s="155">
        <f t="shared" si="2"/>
        <v>43503</v>
      </c>
      <c r="C13" s="149" t="str">
        <f t="shared" si="0"/>
        <v/>
      </c>
      <c r="D13" s="163" t="str">
        <f t="shared" si="1"/>
        <v/>
      </c>
      <c r="E13" s="163" t="str">
        <f t="shared" si="1"/>
        <v/>
      </c>
      <c r="F13" s="163" t="str">
        <f t="shared" si="1"/>
        <v/>
      </c>
      <c r="G13" s="163" t="str">
        <f t="shared" si="1"/>
        <v/>
      </c>
      <c r="H13" s="163" t="str">
        <f t="shared" si="1"/>
        <v/>
      </c>
      <c r="I13" s="163" t="str">
        <f t="shared" si="1"/>
        <v/>
      </c>
      <c r="J13" s="163" t="str">
        <f t="shared" si="1"/>
        <v/>
      </c>
      <c r="K13" s="163" t="str">
        <f t="shared" si="1"/>
        <v/>
      </c>
      <c r="L13" s="163" t="str">
        <f t="shared" si="1"/>
        <v/>
      </c>
      <c r="M13" s="163" t="str">
        <f t="shared" si="1"/>
        <v/>
      </c>
      <c r="N13" s="163" t="str">
        <f t="shared" si="1"/>
        <v/>
      </c>
      <c r="O13" s="163" t="str">
        <f t="shared" si="1"/>
        <v/>
      </c>
      <c r="P13" s="163" t="str">
        <f t="shared" si="1"/>
        <v/>
      </c>
      <c r="Q13" s="163" t="str">
        <f t="shared" si="1"/>
        <v/>
      </c>
      <c r="R13" s="163" t="str">
        <f t="shared" si="1"/>
        <v/>
      </c>
      <c r="S13" s="163" t="str">
        <f t="shared" si="1"/>
        <v/>
      </c>
      <c r="T13" s="163" t="str">
        <f t="shared" si="1"/>
        <v/>
      </c>
      <c r="U13" s="163" t="str">
        <f t="shared" si="1"/>
        <v/>
      </c>
      <c r="V13" s="163" t="str">
        <f t="shared" si="1"/>
        <v/>
      </c>
      <c r="W13" s="163" t="str">
        <f t="shared" si="1"/>
        <v/>
      </c>
      <c r="X13" s="163" t="str">
        <f t="shared" si="1"/>
        <v/>
      </c>
      <c r="Y13" s="163" t="str">
        <f t="shared" si="1"/>
        <v/>
      </c>
      <c r="Z13" s="163" t="str">
        <f t="shared" si="1"/>
        <v/>
      </c>
      <c r="AA13" s="163" t="str">
        <f t="shared" si="1"/>
        <v/>
      </c>
      <c r="AC13" s="149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</row>
    <row r="14" spans="1:53" s="141" customFormat="1" ht="11.25" customHeight="1">
      <c r="A14" s="149">
        <v>8</v>
      </c>
      <c r="B14" s="155">
        <f t="shared" si="2"/>
        <v>43504</v>
      </c>
      <c r="C14" s="149" t="str">
        <f t="shared" si="0"/>
        <v/>
      </c>
      <c r="D14" s="163" t="str">
        <f t="shared" si="1"/>
        <v/>
      </c>
      <c r="E14" s="163" t="str">
        <f t="shared" si="1"/>
        <v/>
      </c>
      <c r="F14" s="163" t="str">
        <f t="shared" si="1"/>
        <v/>
      </c>
      <c r="G14" s="163" t="str">
        <f t="shared" si="1"/>
        <v/>
      </c>
      <c r="H14" s="163" t="str">
        <f t="shared" si="1"/>
        <v/>
      </c>
      <c r="I14" s="163" t="str">
        <f t="shared" si="1"/>
        <v/>
      </c>
      <c r="J14" s="163" t="str">
        <f t="shared" si="1"/>
        <v/>
      </c>
      <c r="K14" s="163" t="str">
        <f t="shared" si="1"/>
        <v/>
      </c>
      <c r="L14" s="163" t="str">
        <f t="shared" si="1"/>
        <v/>
      </c>
      <c r="M14" s="163" t="str">
        <f t="shared" si="1"/>
        <v/>
      </c>
      <c r="N14" s="163" t="str">
        <f t="shared" si="1"/>
        <v/>
      </c>
      <c r="O14" s="163" t="str">
        <f t="shared" si="1"/>
        <v/>
      </c>
      <c r="P14" s="163" t="str">
        <f t="shared" si="1"/>
        <v/>
      </c>
      <c r="Q14" s="163" t="str">
        <f t="shared" si="1"/>
        <v/>
      </c>
      <c r="R14" s="163" t="str">
        <f t="shared" si="1"/>
        <v/>
      </c>
      <c r="S14" s="163" t="str">
        <f t="shared" si="1"/>
        <v/>
      </c>
      <c r="T14" s="163" t="str">
        <f t="shared" si="1"/>
        <v/>
      </c>
      <c r="U14" s="163" t="str">
        <f t="shared" si="1"/>
        <v/>
      </c>
      <c r="V14" s="163" t="str">
        <f t="shared" si="1"/>
        <v/>
      </c>
      <c r="W14" s="163" t="str">
        <f t="shared" si="1"/>
        <v/>
      </c>
      <c r="X14" s="163" t="str">
        <f t="shared" si="1"/>
        <v/>
      </c>
      <c r="Y14" s="163" t="str">
        <f t="shared" si="1"/>
        <v/>
      </c>
      <c r="Z14" s="163" t="str">
        <f t="shared" si="1"/>
        <v/>
      </c>
      <c r="AA14" s="163" t="str">
        <f t="shared" si="1"/>
        <v/>
      </c>
      <c r="AC14" s="149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</row>
    <row r="15" spans="1:53" s="141" customFormat="1" ht="11.25" customHeight="1">
      <c r="A15" s="149">
        <v>9</v>
      </c>
      <c r="B15" s="155">
        <f t="shared" si="2"/>
        <v>43505</v>
      </c>
      <c r="C15" s="149" t="str">
        <f t="shared" si="0"/>
        <v/>
      </c>
      <c r="D15" s="163" t="str">
        <f t="shared" si="1"/>
        <v/>
      </c>
      <c r="E15" s="163" t="str">
        <f t="shared" si="1"/>
        <v/>
      </c>
      <c r="F15" s="163" t="str">
        <f t="shared" si="1"/>
        <v/>
      </c>
      <c r="G15" s="163" t="str">
        <f t="shared" si="1"/>
        <v/>
      </c>
      <c r="H15" s="163" t="str">
        <f t="shared" si="1"/>
        <v/>
      </c>
      <c r="I15" s="163" t="str">
        <f t="shared" si="1"/>
        <v/>
      </c>
      <c r="J15" s="163" t="str">
        <f t="shared" si="1"/>
        <v/>
      </c>
      <c r="K15" s="163" t="str">
        <f t="shared" si="1"/>
        <v/>
      </c>
      <c r="L15" s="163" t="str">
        <f t="shared" si="1"/>
        <v/>
      </c>
      <c r="M15" s="163" t="str">
        <f t="shared" si="1"/>
        <v/>
      </c>
      <c r="N15" s="163" t="str">
        <f t="shared" si="1"/>
        <v/>
      </c>
      <c r="O15" s="163" t="str">
        <f t="shared" si="1"/>
        <v/>
      </c>
      <c r="P15" s="163" t="str">
        <f t="shared" si="1"/>
        <v/>
      </c>
      <c r="Q15" s="163" t="str">
        <f t="shared" si="1"/>
        <v/>
      </c>
      <c r="R15" s="163" t="str">
        <f t="shared" si="1"/>
        <v/>
      </c>
      <c r="S15" s="163" t="str">
        <f t="shared" si="1"/>
        <v/>
      </c>
      <c r="T15" s="163" t="str">
        <f t="shared" si="1"/>
        <v/>
      </c>
      <c r="U15" s="163" t="str">
        <f t="shared" si="1"/>
        <v/>
      </c>
      <c r="V15" s="163" t="str">
        <f t="shared" si="1"/>
        <v/>
      </c>
      <c r="W15" s="163" t="str">
        <f t="shared" si="1"/>
        <v/>
      </c>
      <c r="X15" s="163" t="str">
        <f t="shared" si="1"/>
        <v/>
      </c>
      <c r="Y15" s="163" t="str">
        <f t="shared" si="1"/>
        <v/>
      </c>
      <c r="Z15" s="163" t="str">
        <f t="shared" si="1"/>
        <v/>
      </c>
      <c r="AA15" s="163" t="str">
        <f t="shared" si="1"/>
        <v/>
      </c>
      <c r="AC15" s="149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</row>
    <row r="16" spans="1:53" s="141" customFormat="1" ht="11.25" customHeight="1">
      <c r="A16" s="149">
        <v>10</v>
      </c>
      <c r="B16" s="155">
        <f t="shared" si="2"/>
        <v>43506</v>
      </c>
      <c r="C16" s="149" t="str">
        <f t="shared" si="0"/>
        <v/>
      </c>
      <c r="D16" s="163" t="str">
        <f t="shared" si="1"/>
        <v/>
      </c>
      <c r="E16" s="163" t="str">
        <f t="shared" si="1"/>
        <v/>
      </c>
      <c r="F16" s="163" t="str">
        <f t="shared" si="1"/>
        <v/>
      </c>
      <c r="G16" s="163" t="str">
        <f t="shared" si="1"/>
        <v/>
      </c>
      <c r="H16" s="163" t="str">
        <f t="shared" si="1"/>
        <v/>
      </c>
      <c r="I16" s="163" t="str">
        <f t="shared" si="1"/>
        <v/>
      </c>
      <c r="J16" s="163" t="str">
        <f t="shared" si="1"/>
        <v/>
      </c>
      <c r="K16" s="163" t="str">
        <f t="shared" si="1"/>
        <v/>
      </c>
      <c r="L16" s="163" t="str">
        <f t="shared" si="1"/>
        <v/>
      </c>
      <c r="M16" s="163" t="str">
        <f t="shared" si="1"/>
        <v/>
      </c>
      <c r="N16" s="163" t="str">
        <f t="shared" si="1"/>
        <v/>
      </c>
      <c r="O16" s="163" t="str">
        <f t="shared" si="1"/>
        <v/>
      </c>
      <c r="P16" s="163" t="str">
        <f t="shared" si="1"/>
        <v/>
      </c>
      <c r="Q16" s="163" t="str">
        <f t="shared" si="1"/>
        <v/>
      </c>
      <c r="R16" s="163" t="str">
        <f t="shared" si="1"/>
        <v/>
      </c>
      <c r="S16" s="163" t="str">
        <f t="shared" si="1"/>
        <v/>
      </c>
      <c r="T16" s="163" t="str">
        <f t="shared" si="1"/>
        <v/>
      </c>
      <c r="U16" s="163" t="str">
        <f t="shared" si="1"/>
        <v/>
      </c>
      <c r="V16" s="163" t="str">
        <f t="shared" si="1"/>
        <v/>
      </c>
      <c r="W16" s="163" t="str">
        <f t="shared" si="1"/>
        <v/>
      </c>
      <c r="X16" s="163" t="str">
        <f t="shared" si="1"/>
        <v/>
      </c>
      <c r="Y16" s="163" t="str">
        <f t="shared" si="1"/>
        <v/>
      </c>
      <c r="Z16" s="163" t="str">
        <f t="shared" si="1"/>
        <v/>
      </c>
      <c r="AA16" s="163" t="str">
        <f t="shared" si="1"/>
        <v/>
      </c>
      <c r="AC16" s="149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</row>
    <row r="17" spans="1:53" s="141" customFormat="1" ht="11.25" customHeight="1">
      <c r="A17" s="149">
        <v>11</v>
      </c>
      <c r="B17" s="155">
        <f t="shared" si="2"/>
        <v>43507</v>
      </c>
      <c r="C17" s="149" t="str">
        <f t="shared" si="0"/>
        <v/>
      </c>
      <c r="D17" s="163" t="str">
        <f t="shared" si="1"/>
        <v/>
      </c>
      <c r="E17" s="163" t="str">
        <f t="shared" si="1"/>
        <v/>
      </c>
      <c r="F17" s="163" t="str">
        <f t="shared" si="1"/>
        <v/>
      </c>
      <c r="G17" s="163" t="str">
        <f t="shared" si="1"/>
        <v/>
      </c>
      <c r="H17" s="163" t="str">
        <f t="shared" si="1"/>
        <v/>
      </c>
      <c r="I17" s="163" t="str">
        <f t="shared" si="1"/>
        <v/>
      </c>
      <c r="J17" s="163" t="str">
        <f t="shared" si="1"/>
        <v/>
      </c>
      <c r="K17" s="163" t="str">
        <f t="shared" si="1"/>
        <v/>
      </c>
      <c r="L17" s="163" t="str">
        <f t="shared" si="1"/>
        <v/>
      </c>
      <c r="M17" s="163" t="str">
        <f t="shared" si="1"/>
        <v/>
      </c>
      <c r="N17" s="163" t="str">
        <f t="shared" si="1"/>
        <v/>
      </c>
      <c r="O17" s="163" t="str">
        <f t="shared" si="1"/>
        <v/>
      </c>
      <c r="P17" s="163" t="str">
        <f t="shared" si="1"/>
        <v/>
      </c>
      <c r="Q17" s="163" t="str">
        <f t="shared" si="1"/>
        <v/>
      </c>
      <c r="R17" s="163" t="str">
        <f t="shared" si="1"/>
        <v/>
      </c>
      <c r="S17" s="163" t="str">
        <f t="shared" si="1"/>
        <v/>
      </c>
      <c r="T17" s="163" t="str">
        <f t="shared" si="1"/>
        <v/>
      </c>
      <c r="U17" s="163" t="str">
        <f t="shared" si="1"/>
        <v/>
      </c>
      <c r="V17" s="163" t="str">
        <f t="shared" si="1"/>
        <v/>
      </c>
      <c r="W17" s="163" t="str">
        <f t="shared" si="1"/>
        <v/>
      </c>
      <c r="X17" s="163" t="str">
        <f t="shared" si="1"/>
        <v/>
      </c>
      <c r="Y17" s="163" t="str">
        <f t="shared" si="1"/>
        <v/>
      </c>
      <c r="Z17" s="163" t="str">
        <f t="shared" si="1"/>
        <v/>
      </c>
      <c r="AA17" s="163" t="str">
        <f t="shared" si="1"/>
        <v/>
      </c>
      <c r="AC17" s="149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</row>
    <row r="18" spans="1:53" s="141" customFormat="1" ht="11.25" customHeight="1">
      <c r="A18" s="149">
        <v>12</v>
      </c>
      <c r="B18" s="155">
        <f t="shared" si="2"/>
        <v>43508</v>
      </c>
      <c r="C18" s="149" t="str">
        <f t="shared" si="0"/>
        <v/>
      </c>
      <c r="D18" s="163" t="str">
        <f t="shared" si="1"/>
        <v/>
      </c>
      <c r="E18" s="163" t="str">
        <f t="shared" si="1"/>
        <v/>
      </c>
      <c r="F18" s="163" t="str">
        <f t="shared" si="1"/>
        <v/>
      </c>
      <c r="G18" s="163" t="str">
        <f t="shared" si="1"/>
        <v/>
      </c>
      <c r="H18" s="163" t="str">
        <f t="shared" si="1"/>
        <v/>
      </c>
      <c r="I18" s="163" t="str">
        <f t="shared" si="1"/>
        <v/>
      </c>
      <c r="J18" s="163" t="str">
        <f t="shared" si="1"/>
        <v/>
      </c>
      <c r="K18" s="163" t="str">
        <f t="shared" si="1"/>
        <v/>
      </c>
      <c r="L18" s="163" t="str">
        <f t="shared" si="1"/>
        <v/>
      </c>
      <c r="M18" s="163" t="str">
        <f t="shared" si="1"/>
        <v/>
      </c>
      <c r="N18" s="163" t="str">
        <f t="shared" si="1"/>
        <v/>
      </c>
      <c r="O18" s="163" t="str">
        <f t="shared" si="1"/>
        <v/>
      </c>
      <c r="P18" s="163" t="str">
        <f t="shared" si="1"/>
        <v/>
      </c>
      <c r="Q18" s="163" t="str">
        <f t="shared" si="1"/>
        <v/>
      </c>
      <c r="R18" s="163" t="str">
        <f t="shared" si="1"/>
        <v/>
      </c>
      <c r="S18" s="163" t="str">
        <f t="shared" si="1"/>
        <v/>
      </c>
      <c r="T18" s="163" t="str">
        <f t="shared" si="1"/>
        <v/>
      </c>
      <c r="U18" s="163" t="str">
        <f t="shared" si="1"/>
        <v/>
      </c>
      <c r="V18" s="163" t="str">
        <f t="shared" si="1"/>
        <v/>
      </c>
      <c r="W18" s="163" t="str">
        <f t="shared" si="1"/>
        <v/>
      </c>
      <c r="X18" s="163" t="str">
        <f t="shared" si="1"/>
        <v/>
      </c>
      <c r="Y18" s="163" t="str">
        <f t="shared" si="1"/>
        <v/>
      </c>
      <c r="Z18" s="163" t="str">
        <f t="shared" si="1"/>
        <v/>
      </c>
      <c r="AA18" s="163" t="str">
        <f t="shared" si="1"/>
        <v/>
      </c>
      <c r="AC18" s="149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</row>
    <row r="19" spans="1:53" s="141" customFormat="1" ht="11.25" customHeight="1">
      <c r="A19" s="149">
        <v>13</v>
      </c>
      <c r="B19" s="155">
        <f t="shared" si="2"/>
        <v>43509</v>
      </c>
      <c r="C19" s="149" t="str">
        <f t="shared" si="0"/>
        <v/>
      </c>
      <c r="D19" s="163" t="str">
        <f t="shared" si="1"/>
        <v/>
      </c>
      <c r="E19" s="163" t="str">
        <f t="shared" si="1"/>
        <v/>
      </c>
      <c r="F19" s="163" t="str">
        <f t="shared" si="1"/>
        <v/>
      </c>
      <c r="G19" s="163" t="str">
        <f t="shared" si="1"/>
        <v/>
      </c>
      <c r="H19" s="163" t="str">
        <f t="shared" si="1"/>
        <v/>
      </c>
      <c r="I19" s="163" t="str">
        <f t="shared" si="1"/>
        <v/>
      </c>
      <c r="J19" s="163" t="str">
        <f t="shared" si="1"/>
        <v/>
      </c>
      <c r="K19" s="163" t="str">
        <f t="shared" si="1"/>
        <v/>
      </c>
      <c r="L19" s="163" t="str">
        <f t="shared" si="1"/>
        <v/>
      </c>
      <c r="M19" s="163" t="str">
        <f t="shared" si="1"/>
        <v/>
      </c>
      <c r="N19" s="163" t="str">
        <f t="shared" si="1"/>
        <v/>
      </c>
      <c r="O19" s="163" t="str">
        <f t="shared" si="1"/>
        <v/>
      </c>
      <c r="P19" s="163" t="str">
        <f t="shared" si="1"/>
        <v/>
      </c>
      <c r="Q19" s="163" t="str">
        <f t="shared" si="1"/>
        <v/>
      </c>
      <c r="R19" s="163" t="str">
        <f t="shared" si="1"/>
        <v/>
      </c>
      <c r="S19" s="163" t="str">
        <f t="shared" si="1"/>
        <v/>
      </c>
      <c r="T19" s="163" t="str">
        <f t="shared" si="1"/>
        <v/>
      </c>
      <c r="U19" s="163" t="str">
        <f t="shared" si="1"/>
        <v/>
      </c>
      <c r="V19" s="163" t="str">
        <f t="shared" si="1"/>
        <v/>
      </c>
      <c r="W19" s="163" t="str">
        <f t="shared" si="1"/>
        <v/>
      </c>
      <c r="X19" s="163" t="str">
        <f t="shared" si="1"/>
        <v/>
      </c>
      <c r="Y19" s="163" t="str">
        <f t="shared" si="1"/>
        <v/>
      </c>
      <c r="Z19" s="163" t="str">
        <f t="shared" si="1"/>
        <v/>
      </c>
      <c r="AA19" s="163" t="str">
        <f t="shared" si="1"/>
        <v/>
      </c>
      <c r="AC19" s="149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</row>
    <row r="20" spans="1:53" s="141" customFormat="1" ht="11.25" customHeight="1">
      <c r="A20" s="149">
        <v>14</v>
      </c>
      <c r="B20" s="155">
        <f t="shared" si="2"/>
        <v>43510</v>
      </c>
      <c r="C20" s="149" t="str">
        <f t="shared" si="0"/>
        <v/>
      </c>
      <c r="D20" s="163" t="str">
        <f t="shared" si="1"/>
        <v/>
      </c>
      <c r="E20" s="163" t="str">
        <f t="shared" si="1"/>
        <v/>
      </c>
      <c r="F20" s="163" t="str">
        <f t="shared" si="1"/>
        <v/>
      </c>
      <c r="G20" s="163" t="str">
        <f t="shared" si="1"/>
        <v/>
      </c>
      <c r="H20" s="163" t="str">
        <f t="shared" si="1"/>
        <v/>
      </c>
      <c r="I20" s="163" t="str">
        <f t="shared" si="1"/>
        <v/>
      </c>
      <c r="J20" s="163" t="str">
        <f t="shared" si="1"/>
        <v/>
      </c>
      <c r="K20" s="163" t="str">
        <f t="shared" si="1"/>
        <v/>
      </c>
      <c r="L20" s="163" t="str">
        <f t="shared" si="1"/>
        <v/>
      </c>
      <c r="M20" s="163" t="str">
        <f t="shared" si="1"/>
        <v/>
      </c>
      <c r="N20" s="163" t="str">
        <f t="shared" si="1"/>
        <v/>
      </c>
      <c r="O20" s="163" t="str">
        <f t="shared" si="1"/>
        <v/>
      </c>
      <c r="P20" s="163" t="str">
        <f t="shared" si="1"/>
        <v/>
      </c>
      <c r="Q20" s="163" t="str">
        <f t="shared" si="1"/>
        <v/>
      </c>
      <c r="R20" s="163" t="str">
        <f t="shared" si="1"/>
        <v/>
      </c>
      <c r="S20" s="163" t="str">
        <f t="shared" si="1"/>
        <v/>
      </c>
      <c r="T20" s="163" t="str">
        <f t="shared" si="1"/>
        <v/>
      </c>
      <c r="U20" s="163" t="str">
        <f t="shared" si="1"/>
        <v/>
      </c>
      <c r="V20" s="163" t="str">
        <f t="shared" si="1"/>
        <v/>
      </c>
      <c r="W20" s="163" t="str">
        <f t="shared" si="1"/>
        <v/>
      </c>
      <c r="X20" s="163" t="str">
        <f t="shared" si="1"/>
        <v/>
      </c>
      <c r="Y20" s="163" t="str">
        <f t="shared" si="1"/>
        <v/>
      </c>
      <c r="Z20" s="163" t="str">
        <f t="shared" si="1"/>
        <v/>
      </c>
      <c r="AA20" s="163" t="str">
        <f t="shared" si="1"/>
        <v/>
      </c>
      <c r="AC20" s="149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</row>
    <row r="21" spans="1:53" s="141" customFormat="1" ht="11.25" customHeight="1">
      <c r="A21" s="149">
        <v>15</v>
      </c>
      <c r="B21" s="155">
        <f t="shared" si="2"/>
        <v>43511</v>
      </c>
      <c r="C21" s="149" t="str">
        <f t="shared" si="0"/>
        <v/>
      </c>
      <c r="D21" s="163" t="str">
        <f t="shared" si="1"/>
        <v/>
      </c>
      <c r="E21" s="163" t="str">
        <f t="shared" si="1"/>
        <v/>
      </c>
      <c r="F21" s="163" t="str">
        <f t="shared" si="1"/>
        <v/>
      </c>
      <c r="G21" s="163" t="str">
        <f t="shared" si="1"/>
        <v/>
      </c>
      <c r="H21" s="163" t="str">
        <f t="shared" si="1"/>
        <v/>
      </c>
      <c r="I21" s="163" t="str">
        <f t="shared" si="1"/>
        <v/>
      </c>
      <c r="J21" s="163" t="str">
        <f t="shared" si="1"/>
        <v/>
      </c>
      <c r="K21" s="163" t="str">
        <f t="shared" si="1"/>
        <v/>
      </c>
      <c r="L21" s="163" t="str">
        <f t="shared" si="1"/>
        <v/>
      </c>
      <c r="M21" s="163" t="str">
        <f t="shared" si="1"/>
        <v/>
      </c>
      <c r="N21" s="163" t="str">
        <f t="shared" si="1"/>
        <v/>
      </c>
      <c r="O21" s="163" t="str">
        <f t="shared" si="1"/>
        <v/>
      </c>
      <c r="P21" s="163" t="str">
        <f t="shared" si="1"/>
        <v/>
      </c>
      <c r="Q21" s="163" t="str">
        <f t="shared" si="1"/>
        <v/>
      </c>
      <c r="R21" s="163" t="str">
        <f t="shared" si="1"/>
        <v/>
      </c>
      <c r="S21" s="163" t="str">
        <f t="shared" si="1"/>
        <v/>
      </c>
      <c r="T21" s="163" t="str">
        <f t="shared" si="1"/>
        <v/>
      </c>
      <c r="U21" s="163" t="str">
        <f t="shared" si="1"/>
        <v/>
      </c>
      <c r="V21" s="163" t="str">
        <f t="shared" si="1"/>
        <v/>
      </c>
      <c r="W21" s="163" t="str">
        <f t="shared" si="1"/>
        <v/>
      </c>
      <c r="X21" s="163" t="str">
        <f t="shared" si="1"/>
        <v/>
      </c>
      <c r="Y21" s="163" t="str">
        <f t="shared" si="1"/>
        <v/>
      </c>
      <c r="Z21" s="163" t="str">
        <f t="shared" si="1"/>
        <v/>
      </c>
      <c r="AA21" s="163" t="str">
        <f t="shared" si="1"/>
        <v/>
      </c>
      <c r="AC21" s="149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</row>
    <row r="22" spans="1:53" s="141" customFormat="1" ht="11.25" customHeight="1">
      <c r="A22" s="149">
        <v>16</v>
      </c>
      <c r="B22" s="155">
        <f t="shared" si="2"/>
        <v>43512</v>
      </c>
      <c r="C22" s="149" t="str">
        <f t="shared" si="0"/>
        <v/>
      </c>
      <c r="D22" s="163" t="str">
        <f t="shared" si="1"/>
        <v/>
      </c>
      <c r="E22" s="163" t="str">
        <f t="shared" si="1"/>
        <v/>
      </c>
      <c r="F22" s="163" t="str">
        <f t="shared" si="1"/>
        <v/>
      </c>
      <c r="G22" s="163" t="str">
        <f t="shared" si="1"/>
        <v/>
      </c>
      <c r="H22" s="163" t="str">
        <f t="shared" si="1"/>
        <v/>
      </c>
      <c r="I22" s="163" t="str">
        <f t="shared" si="1"/>
        <v/>
      </c>
      <c r="J22" s="163" t="str">
        <f t="shared" si="1"/>
        <v/>
      </c>
      <c r="K22" s="163" t="str">
        <f t="shared" si="1"/>
        <v/>
      </c>
      <c r="L22" s="163" t="str">
        <f t="shared" si="1"/>
        <v/>
      </c>
      <c r="M22" s="163" t="str">
        <f t="shared" si="1"/>
        <v/>
      </c>
      <c r="N22" s="163" t="str">
        <f t="shared" si="1"/>
        <v/>
      </c>
      <c r="O22" s="163" t="str">
        <f t="shared" si="1"/>
        <v/>
      </c>
      <c r="P22" s="163" t="str">
        <f t="shared" si="1"/>
        <v/>
      </c>
      <c r="Q22" s="163" t="str">
        <f t="shared" si="1"/>
        <v/>
      </c>
      <c r="R22" s="163" t="str">
        <f t="shared" si="1"/>
        <v/>
      </c>
      <c r="S22" s="163" t="str">
        <f t="shared" si="1"/>
        <v/>
      </c>
      <c r="T22" s="163" t="str">
        <f t="shared" si="1"/>
        <v/>
      </c>
      <c r="U22" s="163" t="str">
        <f t="shared" si="1"/>
        <v/>
      </c>
      <c r="V22" s="163" t="str">
        <f t="shared" si="1"/>
        <v/>
      </c>
      <c r="W22" s="163" t="str">
        <f t="shared" si="1"/>
        <v/>
      </c>
      <c r="X22" s="163" t="str">
        <f t="shared" si="1"/>
        <v/>
      </c>
      <c r="Y22" s="163" t="str">
        <f t="shared" si="1"/>
        <v/>
      </c>
      <c r="Z22" s="163" t="str">
        <f t="shared" si="1"/>
        <v/>
      </c>
      <c r="AA22" s="163" t="str">
        <f t="shared" si="1"/>
        <v/>
      </c>
      <c r="AC22" s="149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</row>
    <row r="23" spans="1:53" s="141" customFormat="1" ht="11.25" customHeight="1">
      <c r="A23" s="149">
        <v>17</v>
      </c>
      <c r="B23" s="155">
        <f t="shared" si="2"/>
        <v>43513</v>
      </c>
      <c r="C23" s="149" t="str">
        <f t="shared" si="0"/>
        <v/>
      </c>
      <c r="D23" s="163" t="str">
        <f t="shared" si="1"/>
        <v/>
      </c>
      <c r="E23" s="163" t="str">
        <f t="shared" si="1"/>
        <v/>
      </c>
      <c r="F23" s="163" t="str">
        <f t="shared" si="1"/>
        <v/>
      </c>
      <c r="G23" s="163" t="str">
        <f t="shared" si="1"/>
        <v/>
      </c>
      <c r="H23" s="163" t="str">
        <f t="shared" si="1"/>
        <v/>
      </c>
      <c r="I23" s="163" t="str">
        <f t="shared" si="1"/>
        <v/>
      </c>
      <c r="J23" s="163" t="str">
        <f t="shared" si="1"/>
        <v/>
      </c>
      <c r="K23" s="163" t="str">
        <f t="shared" si="1"/>
        <v/>
      </c>
      <c r="L23" s="163" t="str">
        <f t="shared" si="1"/>
        <v/>
      </c>
      <c r="M23" s="163" t="str">
        <f t="shared" si="1"/>
        <v/>
      </c>
      <c r="N23" s="163" t="str">
        <f t="shared" si="1"/>
        <v/>
      </c>
      <c r="O23" s="163" t="str">
        <f t="shared" si="1"/>
        <v/>
      </c>
      <c r="P23" s="163" t="str">
        <f t="shared" si="1"/>
        <v/>
      </c>
      <c r="Q23" s="163" t="str">
        <f t="shared" si="1"/>
        <v/>
      </c>
      <c r="R23" s="163" t="str">
        <f t="shared" si="1"/>
        <v/>
      </c>
      <c r="S23" s="163" t="str">
        <f t="shared" si="1"/>
        <v/>
      </c>
      <c r="T23" s="163" t="str">
        <f t="shared" si="1"/>
        <v/>
      </c>
      <c r="U23" s="163" t="str">
        <f t="shared" si="1"/>
        <v/>
      </c>
      <c r="V23" s="163" t="str">
        <f t="shared" si="1"/>
        <v/>
      </c>
      <c r="W23" s="163" t="str">
        <f t="shared" si="1"/>
        <v/>
      </c>
      <c r="X23" s="163" t="str">
        <f t="shared" si="1"/>
        <v/>
      </c>
      <c r="Y23" s="163" t="str">
        <f t="shared" si="1"/>
        <v/>
      </c>
      <c r="Z23" s="163" t="str">
        <f t="shared" si="1"/>
        <v/>
      </c>
      <c r="AA23" s="163" t="str">
        <f t="shared" si="1"/>
        <v/>
      </c>
      <c r="AC23" s="149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</row>
    <row r="24" spans="1:53" s="141" customFormat="1" ht="11.25" customHeight="1">
      <c r="A24" s="149">
        <v>18</v>
      </c>
      <c r="B24" s="155">
        <f t="shared" si="2"/>
        <v>43514</v>
      </c>
      <c r="C24" s="149" t="str">
        <f t="shared" si="0"/>
        <v/>
      </c>
      <c r="D24" s="163" t="str">
        <f t="shared" si="1"/>
        <v/>
      </c>
      <c r="E24" s="163" t="str">
        <f t="shared" si="1"/>
        <v/>
      </c>
      <c r="F24" s="163" t="str">
        <f t="shared" si="1"/>
        <v/>
      </c>
      <c r="G24" s="163" t="str">
        <f t="shared" si="1"/>
        <v/>
      </c>
      <c r="H24" s="163" t="str">
        <f t="shared" si="1"/>
        <v/>
      </c>
      <c r="I24" s="163" t="str">
        <f t="shared" si="1"/>
        <v/>
      </c>
      <c r="J24" s="163" t="str">
        <f t="shared" si="1"/>
        <v/>
      </c>
      <c r="K24" s="163" t="str">
        <f t="shared" si="1"/>
        <v/>
      </c>
      <c r="L24" s="163" t="str">
        <f t="shared" si="1"/>
        <v/>
      </c>
      <c r="M24" s="163" t="str">
        <f t="shared" si="1"/>
        <v/>
      </c>
      <c r="N24" s="163" t="str">
        <f t="shared" si="1"/>
        <v/>
      </c>
      <c r="O24" s="163" t="str">
        <f t="shared" si="1"/>
        <v/>
      </c>
      <c r="P24" s="163" t="str">
        <f t="shared" si="1"/>
        <v/>
      </c>
      <c r="Q24" s="163" t="str">
        <f t="shared" si="1"/>
        <v/>
      </c>
      <c r="R24" s="163" t="str">
        <f t="shared" si="1"/>
        <v/>
      </c>
      <c r="S24" s="163" t="str">
        <f t="shared" si="1"/>
        <v/>
      </c>
      <c r="T24" s="163" t="str">
        <f t="shared" si="1"/>
        <v/>
      </c>
      <c r="U24" s="163" t="str">
        <f t="shared" si="1"/>
        <v/>
      </c>
      <c r="V24" s="163" t="str">
        <f t="shared" si="1"/>
        <v/>
      </c>
      <c r="W24" s="163" t="str">
        <f t="shared" si="1"/>
        <v/>
      </c>
      <c r="X24" s="163" t="str">
        <f t="shared" si="1"/>
        <v/>
      </c>
      <c r="Y24" s="163" t="str">
        <f t="shared" si="1"/>
        <v/>
      </c>
      <c r="Z24" s="163" t="str">
        <f t="shared" si="1"/>
        <v/>
      </c>
      <c r="AA24" s="163" t="str">
        <f t="shared" si="1"/>
        <v/>
      </c>
      <c r="AC24" s="149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</row>
    <row r="25" spans="1:53" s="141" customFormat="1" ht="11.25" customHeight="1">
      <c r="A25" s="149">
        <v>19</v>
      </c>
      <c r="B25" s="155">
        <f t="shared" si="2"/>
        <v>43515</v>
      </c>
      <c r="C25" s="149" t="str">
        <f t="shared" si="0"/>
        <v/>
      </c>
      <c r="D25" s="163" t="str">
        <f t="shared" si="1"/>
        <v/>
      </c>
      <c r="E25" s="163" t="str">
        <f t="shared" si="1"/>
        <v/>
      </c>
      <c r="F25" s="163" t="str">
        <f t="shared" si="1"/>
        <v/>
      </c>
      <c r="G25" s="163" t="str">
        <f t="shared" si="1"/>
        <v/>
      </c>
      <c r="H25" s="163" t="str">
        <f t="shared" si="1"/>
        <v/>
      </c>
      <c r="I25" s="163" t="str">
        <f t="shared" si="1"/>
        <v/>
      </c>
      <c r="J25" s="163" t="str">
        <f t="shared" si="1"/>
        <v/>
      </c>
      <c r="K25" s="163" t="str">
        <f t="shared" si="1"/>
        <v/>
      </c>
      <c r="L25" s="163" t="str">
        <f t="shared" si="1"/>
        <v/>
      </c>
      <c r="M25" s="163" t="str">
        <f t="shared" si="1"/>
        <v/>
      </c>
      <c r="N25" s="163" t="str">
        <f t="shared" si="1"/>
        <v/>
      </c>
      <c r="O25" s="163" t="str">
        <f t="shared" si="1"/>
        <v/>
      </c>
      <c r="P25" s="163" t="str">
        <f t="shared" si="1"/>
        <v/>
      </c>
      <c r="Q25" s="163" t="str">
        <f t="shared" si="1"/>
        <v/>
      </c>
      <c r="R25" s="163" t="str">
        <f t="shared" si="1"/>
        <v/>
      </c>
      <c r="S25" s="163" t="str">
        <f t="shared" si="1"/>
        <v/>
      </c>
      <c r="T25" s="163" t="str">
        <f t="shared" si="1"/>
        <v/>
      </c>
      <c r="U25" s="163" t="str">
        <f t="shared" si="1"/>
        <v/>
      </c>
      <c r="V25" s="163" t="str">
        <f t="shared" si="1"/>
        <v/>
      </c>
      <c r="W25" s="163" t="str">
        <f t="shared" si="1"/>
        <v/>
      </c>
      <c r="X25" s="163" t="str">
        <f t="shared" si="1"/>
        <v/>
      </c>
      <c r="Y25" s="163" t="str">
        <f t="shared" si="1"/>
        <v/>
      </c>
      <c r="Z25" s="163" t="str">
        <f t="shared" si="1"/>
        <v/>
      </c>
      <c r="AA25" s="163" t="str">
        <f t="shared" si="1"/>
        <v/>
      </c>
      <c r="AC25" s="149"/>
      <c r="AD25" s="163"/>
      <c r="AE25" s="177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</row>
    <row r="26" spans="1:53" s="141" customFormat="1" ht="11.25" customHeight="1">
      <c r="A26" s="149">
        <v>20</v>
      </c>
      <c r="B26" s="155">
        <f t="shared" si="2"/>
        <v>43516</v>
      </c>
      <c r="C26" s="149" t="str">
        <f t="shared" si="0"/>
        <v/>
      </c>
      <c r="D26" s="163" t="str">
        <f t="shared" si="1"/>
        <v/>
      </c>
      <c r="E26" s="163" t="str">
        <f t="shared" si="1"/>
        <v/>
      </c>
      <c r="F26" s="163" t="str">
        <f t="shared" si="1"/>
        <v/>
      </c>
      <c r="G26" s="163" t="str">
        <f t="shared" si="1"/>
        <v/>
      </c>
      <c r="H26" s="163" t="str">
        <f t="shared" si="1"/>
        <v/>
      </c>
      <c r="I26" s="163" t="str">
        <f t="shared" si="1"/>
        <v/>
      </c>
      <c r="J26" s="163" t="str">
        <f t="shared" si="1"/>
        <v/>
      </c>
      <c r="K26" s="163" t="str">
        <f t="shared" si="1"/>
        <v/>
      </c>
      <c r="L26" s="163" t="str">
        <f t="shared" si="1"/>
        <v/>
      </c>
      <c r="M26" s="163" t="str">
        <f t="shared" si="1"/>
        <v/>
      </c>
      <c r="N26" s="163" t="str">
        <f t="shared" si="1"/>
        <v/>
      </c>
      <c r="O26" s="163" t="str">
        <f t="shared" si="1"/>
        <v/>
      </c>
      <c r="P26" s="163" t="str">
        <f t="shared" si="1"/>
        <v/>
      </c>
      <c r="Q26" s="163" t="str">
        <f t="shared" si="1"/>
        <v/>
      </c>
      <c r="R26" s="163" t="str">
        <f t="shared" si="1"/>
        <v/>
      </c>
      <c r="S26" s="163" t="str">
        <f t="shared" si="1"/>
        <v/>
      </c>
      <c r="T26" s="163" t="str">
        <f t="shared" si="1"/>
        <v/>
      </c>
      <c r="U26" s="163" t="str">
        <f t="shared" si="1"/>
        <v/>
      </c>
      <c r="V26" s="163" t="str">
        <f t="shared" si="1"/>
        <v/>
      </c>
      <c r="W26" s="163" t="str">
        <f t="shared" si="1"/>
        <v/>
      </c>
      <c r="X26" s="163" t="str">
        <f t="shared" si="1"/>
        <v/>
      </c>
      <c r="Y26" s="163" t="str">
        <f t="shared" si="1"/>
        <v/>
      </c>
      <c r="Z26" s="163" t="str">
        <f t="shared" si="1"/>
        <v/>
      </c>
      <c r="AA26" s="163" t="str">
        <f t="shared" si="1"/>
        <v/>
      </c>
      <c r="AC26" s="149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</row>
    <row r="27" spans="1:53" s="141" customFormat="1" ht="11.25" customHeight="1">
      <c r="A27" s="149">
        <v>21</v>
      </c>
      <c r="B27" s="155">
        <f t="shared" si="2"/>
        <v>43517</v>
      </c>
      <c r="C27" s="149" t="str">
        <f t="shared" si="0"/>
        <v/>
      </c>
      <c r="D27" s="163" t="str">
        <f t="shared" si="1"/>
        <v/>
      </c>
      <c r="E27" s="163" t="str">
        <f t="shared" si="1"/>
        <v/>
      </c>
      <c r="F27" s="163" t="str">
        <f t="shared" si="1"/>
        <v/>
      </c>
      <c r="G27" s="163" t="str">
        <f t="shared" si="1"/>
        <v/>
      </c>
      <c r="H27" s="163" t="str">
        <f t="shared" si="1"/>
        <v/>
      </c>
      <c r="I27" s="163" t="str">
        <f t="shared" si="1"/>
        <v/>
      </c>
      <c r="J27" s="163" t="str">
        <f t="shared" si="1"/>
        <v/>
      </c>
      <c r="K27" s="163" t="str">
        <f t="shared" si="1"/>
        <v/>
      </c>
      <c r="L27" s="163" t="str">
        <f t="shared" si="1"/>
        <v/>
      </c>
      <c r="M27" s="163" t="str">
        <f t="shared" si="1"/>
        <v/>
      </c>
      <c r="N27" s="163" t="str">
        <f t="shared" si="1"/>
        <v/>
      </c>
      <c r="O27" s="163" t="str">
        <f t="shared" si="1"/>
        <v/>
      </c>
      <c r="P27" s="163" t="str">
        <f t="shared" si="1"/>
        <v/>
      </c>
      <c r="Q27" s="163" t="str">
        <f t="shared" si="1"/>
        <v/>
      </c>
      <c r="R27" s="163" t="str">
        <f t="shared" si="1"/>
        <v/>
      </c>
      <c r="S27" s="163" t="str">
        <f t="shared" si="1"/>
        <v/>
      </c>
      <c r="T27" s="163" t="str">
        <f t="shared" si="1"/>
        <v/>
      </c>
      <c r="U27" s="163" t="str">
        <f t="shared" si="1"/>
        <v/>
      </c>
      <c r="V27" s="163" t="str">
        <f t="shared" si="1"/>
        <v/>
      </c>
      <c r="W27" s="163" t="str">
        <f t="shared" si="1"/>
        <v/>
      </c>
      <c r="X27" s="163" t="str">
        <f t="shared" si="1"/>
        <v/>
      </c>
      <c r="Y27" s="163" t="str">
        <f t="shared" si="1"/>
        <v/>
      </c>
      <c r="Z27" s="163" t="str">
        <f t="shared" si="1"/>
        <v/>
      </c>
      <c r="AA27" s="163" t="str">
        <f t="shared" si="1"/>
        <v/>
      </c>
      <c r="AC27" s="149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</row>
    <row r="28" spans="1:53" s="141" customFormat="1" ht="11.25" customHeight="1">
      <c r="A28" s="149">
        <v>22</v>
      </c>
      <c r="B28" s="155">
        <f t="shared" si="2"/>
        <v>43518</v>
      </c>
      <c r="C28" s="149" t="str">
        <f t="shared" si="0"/>
        <v/>
      </c>
      <c r="D28" s="163" t="str">
        <f t="shared" si="1"/>
        <v/>
      </c>
      <c r="E28" s="163" t="str">
        <f t="shared" si="1"/>
        <v/>
      </c>
      <c r="F28" s="163" t="str">
        <f t="shared" si="1"/>
        <v/>
      </c>
      <c r="G28" s="163" t="str">
        <f t="shared" si="1"/>
        <v/>
      </c>
      <c r="H28" s="163" t="str">
        <f t="shared" si="1"/>
        <v/>
      </c>
      <c r="I28" s="163" t="str">
        <f t="shared" si="1"/>
        <v/>
      </c>
      <c r="J28" s="163" t="str">
        <f t="shared" si="1"/>
        <v/>
      </c>
      <c r="K28" s="163" t="str">
        <f t="shared" si="1"/>
        <v/>
      </c>
      <c r="L28" s="163" t="str">
        <f t="shared" si="1"/>
        <v/>
      </c>
      <c r="M28" s="163" t="str">
        <f t="shared" si="1"/>
        <v/>
      </c>
      <c r="N28" s="163" t="str">
        <f t="shared" si="1"/>
        <v/>
      </c>
      <c r="O28" s="163" t="str">
        <f t="shared" si="1"/>
        <v/>
      </c>
      <c r="P28" s="163" t="str">
        <f t="shared" si="1"/>
        <v/>
      </c>
      <c r="Q28" s="163" t="str">
        <f t="shared" si="1"/>
        <v/>
      </c>
      <c r="R28" s="163" t="str">
        <f t="shared" si="1"/>
        <v/>
      </c>
      <c r="S28" s="163" t="str">
        <f t="shared" si="1"/>
        <v/>
      </c>
      <c r="T28" s="163" t="str">
        <f t="shared" si="1"/>
        <v/>
      </c>
      <c r="U28" s="163" t="str">
        <f t="shared" si="1"/>
        <v/>
      </c>
      <c r="V28" s="163" t="str">
        <f t="shared" si="1"/>
        <v/>
      </c>
      <c r="W28" s="163" t="str">
        <f t="shared" si="1"/>
        <v/>
      </c>
      <c r="X28" s="163" t="str">
        <f t="shared" si="1"/>
        <v/>
      </c>
      <c r="Y28" s="163" t="str">
        <f t="shared" si="1"/>
        <v/>
      </c>
      <c r="Z28" s="163" t="str">
        <f t="shared" si="1"/>
        <v/>
      </c>
      <c r="AA28" s="163" t="str">
        <f t="shared" si="1"/>
        <v/>
      </c>
      <c r="AC28" s="149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</row>
    <row r="29" spans="1:53" s="141" customFormat="1" ht="11.25" customHeight="1">
      <c r="A29" s="149">
        <v>23</v>
      </c>
      <c r="B29" s="155">
        <f t="shared" si="2"/>
        <v>43519</v>
      </c>
      <c r="C29" s="149" t="str">
        <f t="shared" si="0"/>
        <v/>
      </c>
      <c r="D29" s="163" t="str">
        <f t="shared" si="1"/>
        <v/>
      </c>
      <c r="E29" s="163" t="str">
        <f t="shared" si="1"/>
        <v/>
      </c>
      <c r="F29" s="163" t="str">
        <f t="shared" si="1"/>
        <v/>
      </c>
      <c r="G29" s="163" t="str">
        <f t="shared" si="1"/>
        <v/>
      </c>
      <c r="H29" s="163" t="str">
        <f t="shared" si="1"/>
        <v/>
      </c>
      <c r="I29" s="163" t="str">
        <f t="shared" si="1"/>
        <v/>
      </c>
      <c r="J29" s="163" t="str">
        <f t="shared" si="1"/>
        <v/>
      </c>
      <c r="K29" s="163" t="str">
        <f t="shared" si="1"/>
        <v/>
      </c>
      <c r="L29" s="163" t="str">
        <f t="shared" si="1"/>
        <v/>
      </c>
      <c r="M29" s="163" t="str">
        <f t="shared" si="1"/>
        <v/>
      </c>
      <c r="N29" s="163" t="str">
        <f t="shared" si="1"/>
        <v/>
      </c>
      <c r="O29" s="163" t="str">
        <f t="shared" si="1"/>
        <v/>
      </c>
      <c r="P29" s="163" t="str">
        <f t="shared" si="1"/>
        <v/>
      </c>
      <c r="Q29" s="163" t="str">
        <f t="shared" si="1"/>
        <v/>
      </c>
      <c r="R29" s="163" t="str">
        <f t="shared" si="1"/>
        <v/>
      </c>
      <c r="S29" s="163" t="str">
        <f t="shared" si="1"/>
        <v/>
      </c>
      <c r="T29" s="163" t="str">
        <f t="shared" si="1"/>
        <v/>
      </c>
      <c r="U29" s="163" t="str">
        <f t="shared" si="1"/>
        <v/>
      </c>
      <c r="V29" s="163" t="str">
        <f t="shared" si="1"/>
        <v/>
      </c>
      <c r="W29" s="163" t="str">
        <f t="shared" si="1"/>
        <v/>
      </c>
      <c r="X29" s="163" t="str">
        <f t="shared" si="1"/>
        <v/>
      </c>
      <c r="Y29" s="163" t="str">
        <f t="shared" si="1"/>
        <v/>
      </c>
      <c r="Z29" s="163" t="str">
        <f t="shared" si="1"/>
        <v/>
      </c>
      <c r="AA29" s="163" t="str">
        <f t="shared" si="1"/>
        <v/>
      </c>
      <c r="AC29" s="149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</row>
    <row r="30" spans="1:53" s="141" customFormat="1" ht="11.25" customHeight="1">
      <c r="A30" s="149">
        <v>24</v>
      </c>
      <c r="B30" s="155">
        <f t="shared" si="2"/>
        <v>43520</v>
      </c>
      <c r="C30" s="149" t="str">
        <f t="shared" si="0"/>
        <v/>
      </c>
      <c r="D30" s="163" t="str">
        <f t="shared" si="1"/>
        <v/>
      </c>
      <c r="E30" s="163" t="str">
        <f t="shared" si="1"/>
        <v/>
      </c>
      <c r="F30" s="163" t="str">
        <f t="shared" si="1"/>
        <v/>
      </c>
      <c r="G30" s="163" t="str">
        <f t="shared" si="1"/>
        <v/>
      </c>
      <c r="H30" s="163" t="str">
        <f t="shared" si="1"/>
        <v/>
      </c>
      <c r="I30" s="163" t="str">
        <f t="shared" si="1"/>
        <v/>
      </c>
      <c r="J30" s="163" t="str">
        <f t="shared" si="1"/>
        <v/>
      </c>
      <c r="K30" s="163" t="str">
        <f t="shared" si="1"/>
        <v/>
      </c>
      <c r="L30" s="163" t="str">
        <f t="shared" si="1"/>
        <v/>
      </c>
      <c r="M30" s="163" t="str">
        <f t="shared" si="1"/>
        <v/>
      </c>
      <c r="N30" s="163" t="str">
        <f t="shared" si="1"/>
        <v/>
      </c>
      <c r="O30" s="163" t="str">
        <f t="shared" si="1"/>
        <v/>
      </c>
      <c r="P30" s="163" t="str">
        <f t="shared" si="1"/>
        <v/>
      </c>
      <c r="Q30" s="163" t="str">
        <f t="shared" si="1"/>
        <v/>
      </c>
      <c r="R30" s="163" t="str">
        <f t="shared" si="1"/>
        <v/>
      </c>
      <c r="S30" s="163" t="str">
        <f t="shared" si="1"/>
        <v/>
      </c>
      <c r="T30" s="163" t="str">
        <f t="shared" si="1"/>
        <v/>
      </c>
      <c r="U30" s="163" t="str">
        <f t="shared" si="1"/>
        <v/>
      </c>
      <c r="V30" s="163" t="str">
        <f t="shared" si="1"/>
        <v/>
      </c>
      <c r="W30" s="163" t="str">
        <f t="shared" si="1"/>
        <v/>
      </c>
      <c r="X30" s="163" t="str">
        <f t="shared" si="1"/>
        <v/>
      </c>
      <c r="Y30" s="163" t="str">
        <f t="shared" si="1"/>
        <v/>
      </c>
      <c r="Z30" s="163" t="str">
        <f t="shared" si="1"/>
        <v/>
      </c>
      <c r="AA30" s="163" t="str">
        <f t="shared" si="1"/>
        <v/>
      </c>
      <c r="AC30" s="149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</row>
    <row r="31" spans="1:53" s="141" customFormat="1" ht="11.25" customHeight="1">
      <c r="A31" s="149">
        <v>25</v>
      </c>
      <c r="B31" s="155">
        <f t="shared" si="2"/>
        <v>43521</v>
      </c>
      <c r="C31" s="149" t="str">
        <f t="shared" si="0"/>
        <v/>
      </c>
      <c r="D31" s="163" t="str">
        <f t="shared" si="1"/>
        <v/>
      </c>
      <c r="E31" s="163" t="str">
        <f t="shared" si="1"/>
        <v/>
      </c>
      <c r="F31" s="163" t="str">
        <f t="shared" si="1"/>
        <v/>
      </c>
      <c r="G31" s="163" t="str">
        <f t="shared" si="1"/>
        <v/>
      </c>
      <c r="H31" s="163" t="str">
        <f t="shared" si="1"/>
        <v/>
      </c>
      <c r="I31" s="163" t="str">
        <f t="shared" si="1"/>
        <v/>
      </c>
      <c r="J31" s="163" t="str">
        <f t="shared" si="1"/>
        <v/>
      </c>
      <c r="K31" s="163" t="str">
        <f t="shared" si="1"/>
        <v/>
      </c>
      <c r="L31" s="163" t="str">
        <f t="shared" si="1"/>
        <v/>
      </c>
      <c r="M31" s="163" t="str">
        <f t="shared" si="1"/>
        <v/>
      </c>
      <c r="N31" s="163" t="str">
        <f t="shared" si="1"/>
        <v/>
      </c>
      <c r="O31" s="163" t="str">
        <f t="shared" si="1"/>
        <v/>
      </c>
      <c r="P31" s="163" t="str">
        <f t="shared" si="1"/>
        <v/>
      </c>
      <c r="Q31" s="163" t="str">
        <f t="shared" si="1"/>
        <v/>
      </c>
      <c r="R31" s="163" t="str">
        <f t="shared" si="1"/>
        <v/>
      </c>
      <c r="S31" s="163" t="str">
        <f t="shared" si="1"/>
        <v/>
      </c>
      <c r="T31" s="163" t="str">
        <f t="shared" si="1"/>
        <v/>
      </c>
      <c r="U31" s="163" t="str">
        <f t="shared" si="1"/>
        <v/>
      </c>
      <c r="V31" s="163" t="str">
        <f t="shared" si="1"/>
        <v/>
      </c>
      <c r="W31" s="163" t="str">
        <f t="shared" si="1"/>
        <v/>
      </c>
      <c r="X31" s="163" t="str">
        <f t="shared" si="1"/>
        <v/>
      </c>
      <c r="Y31" s="163" t="str">
        <f t="shared" si="1"/>
        <v/>
      </c>
      <c r="Z31" s="163" t="str">
        <f t="shared" si="1"/>
        <v/>
      </c>
      <c r="AA31" s="163" t="str">
        <f t="shared" si="1"/>
        <v/>
      </c>
      <c r="AC31" s="149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</row>
    <row r="32" spans="1:53" s="141" customFormat="1" ht="11.25" customHeight="1">
      <c r="A32" s="149">
        <v>26</v>
      </c>
      <c r="B32" s="155">
        <f t="shared" si="2"/>
        <v>43522</v>
      </c>
      <c r="C32" s="149" t="str">
        <f t="shared" si="0"/>
        <v/>
      </c>
      <c r="D32" s="163" t="str">
        <f t="shared" si="1"/>
        <v/>
      </c>
      <c r="E32" s="163" t="str">
        <f t="shared" si="1"/>
        <v/>
      </c>
      <c r="F32" s="163" t="str">
        <f t="shared" si="1"/>
        <v/>
      </c>
      <c r="G32" s="163" t="str">
        <f t="shared" si="1"/>
        <v/>
      </c>
      <c r="H32" s="163" t="str">
        <f t="shared" si="1"/>
        <v/>
      </c>
      <c r="I32" s="163" t="str">
        <f t="shared" si="1"/>
        <v/>
      </c>
      <c r="J32" s="163" t="str">
        <f t="shared" si="1"/>
        <v/>
      </c>
      <c r="K32" s="163" t="str">
        <f t="shared" si="1"/>
        <v/>
      </c>
      <c r="L32" s="163" t="str">
        <f t="shared" si="1"/>
        <v/>
      </c>
      <c r="M32" s="163" t="str">
        <f t="shared" si="1"/>
        <v/>
      </c>
      <c r="N32" s="163" t="str">
        <f t="shared" si="1"/>
        <v/>
      </c>
      <c r="O32" s="163" t="str">
        <f t="shared" si="1"/>
        <v/>
      </c>
      <c r="P32" s="163" t="str">
        <f t="shared" si="1"/>
        <v/>
      </c>
      <c r="Q32" s="163" t="str">
        <f t="shared" si="1"/>
        <v/>
      </c>
      <c r="R32" s="163" t="str">
        <f t="shared" si="1"/>
        <v/>
      </c>
      <c r="S32" s="163" t="str">
        <f t="shared" si="1"/>
        <v/>
      </c>
      <c r="T32" s="163" t="str">
        <f t="shared" si="1"/>
        <v/>
      </c>
      <c r="U32" s="163" t="str">
        <f t="shared" si="1"/>
        <v/>
      </c>
      <c r="V32" s="163" t="str">
        <f t="shared" si="1"/>
        <v/>
      </c>
      <c r="W32" s="163" t="str">
        <f t="shared" si="1"/>
        <v/>
      </c>
      <c r="X32" s="163" t="str">
        <f t="shared" si="1"/>
        <v/>
      </c>
      <c r="Y32" s="163" t="str">
        <f t="shared" si="1"/>
        <v/>
      </c>
      <c r="Z32" s="163" t="str">
        <f t="shared" si="1"/>
        <v/>
      </c>
      <c r="AA32" s="163" t="str">
        <f t="shared" si="1"/>
        <v/>
      </c>
      <c r="AC32" s="149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</row>
    <row r="33" spans="1:53" s="141" customFormat="1" ht="11.25" customHeight="1">
      <c r="A33" s="149">
        <v>27</v>
      </c>
      <c r="B33" s="155">
        <f t="shared" si="2"/>
        <v>43523</v>
      </c>
      <c r="C33" s="149" t="str">
        <f t="shared" si="0"/>
        <v/>
      </c>
      <c r="D33" s="163" t="str">
        <f t="shared" si="1"/>
        <v/>
      </c>
      <c r="E33" s="163" t="str">
        <f t="shared" si="1"/>
        <v/>
      </c>
      <c r="F33" s="163" t="str">
        <f t="shared" si="1"/>
        <v/>
      </c>
      <c r="G33" s="163" t="str">
        <f t="shared" si="1"/>
        <v/>
      </c>
      <c r="H33" s="163" t="str">
        <f t="shared" si="1"/>
        <v/>
      </c>
      <c r="I33" s="163" t="str">
        <f t="shared" si="1"/>
        <v/>
      </c>
      <c r="J33" s="163" t="str">
        <f t="shared" si="1"/>
        <v/>
      </c>
      <c r="K33" s="163" t="str">
        <f t="shared" si="1"/>
        <v/>
      </c>
      <c r="L33" s="163" t="str">
        <f t="shared" si="1"/>
        <v/>
      </c>
      <c r="M33" s="163" t="str">
        <f t="shared" si="1"/>
        <v/>
      </c>
      <c r="N33" s="163" t="str">
        <f t="shared" si="1"/>
        <v/>
      </c>
      <c r="O33" s="163" t="str">
        <f t="shared" si="1"/>
        <v/>
      </c>
      <c r="P33" s="163" t="str">
        <f t="shared" si="1"/>
        <v/>
      </c>
      <c r="Q33" s="163" t="str">
        <f t="shared" si="1"/>
        <v/>
      </c>
      <c r="R33" s="163" t="str">
        <f t="shared" si="1"/>
        <v/>
      </c>
      <c r="S33" s="163" t="str">
        <f t="shared" si="1"/>
        <v/>
      </c>
      <c r="T33" s="163" t="str">
        <f t="shared" si="1"/>
        <v/>
      </c>
      <c r="U33" s="163" t="str">
        <f t="shared" si="1"/>
        <v/>
      </c>
      <c r="V33" s="163" t="str">
        <f t="shared" si="1"/>
        <v/>
      </c>
      <c r="W33" s="163" t="str">
        <f t="shared" si="1"/>
        <v/>
      </c>
      <c r="X33" s="163" t="str">
        <f t="shared" si="1"/>
        <v/>
      </c>
      <c r="Y33" s="163" t="str">
        <f t="shared" si="1"/>
        <v/>
      </c>
      <c r="Z33" s="163" t="str">
        <f t="shared" si="1"/>
        <v/>
      </c>
      <c r="AA33" s="163" t="str">
        <f t="shared" si="1"/>
        <v/>
      </c>
      <c r="AC33" s="149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</row>
    <row r="34" spans="1:53" s="141" customFormat="1" ht="11.25" customHeight="1">
      <c r="A34" s="149">
        <v>28</v>
      </c>
      <c r="B34" s="155">
        <f t="shared" si="2"/>
        <v>43524</v>
      </c>
      <c r="C34" s="149" t="str">
        <f t="shared" si="0"/>
        <v/>
      </c>
      <c r="D34" s="163" t="str">
        <f t="shared" si="1"/>
        <v/>
      </c>
      <c r="E34" s="163" t="str">
        <f t="shared" si="1"/>
        <v/>
      </c>
      <c r="F34" s="163" t="str">
        <f t="shared" si="1"/>
        <v/>
      </c>
      <c r="G34" s="163" t="str">
        <f t="shared" si="1"/>
        <v/>
      </c>
      <c r="H34" s="163" t="str">
        <f t="shared" si="1"/>
        <v/>
      </c>
      <c r="I34" s="163" t="str">
        <f t="shared" si="1"/>
        <v/>
      </c>
      <c r="J34" s="163" t="str">
        <f t="shared" si="1"/>
        <v/>
      </c>
      <c r="K34" s="163" t="str">
        <f t="shared" si="1"/>
        <v/>
      </c>
      <c r="L34" s="163" t="str">
        <f t="shared" si="1"/>
        <v/>
      </c>
      <c r="M34" s="163" t="str">
        <f t="shared" si="1"/>
        <v/>
      </c>
      <c r="N34" s="163" t="str">
        <f t="shared" si="1"/>
        <v/>
      </c>
      <c r="O34" s="163" t="str">
        <f t="shared" si="1"/>
        <v/>
      </c>
      <c r="P34" s="163" t="str">
        <f t="shared" si="1"/>
        <v/>
      </c>
      <c r="Q34" s="163" t="str">
        <f t="shared" si="1"/>
        <v/>
      </c>
      <c r="R34" s="163" t="str">
        <f t="shared" si="1"/>
        <v/>
      </c>
      <c r="S34" s="163" t="str">
        <f t="shared" si="1"/>
        <v/>
      </c>
      <c r="T34" s="163" t="str">
        <f t="shared" si="1"/>
        <v/>
      </c>
      <c r="U34" s="163" t="str">
        <f t="shared" si="1"/>
        <v/>
      </c>
      <c r="V34" s="163" t="str">
        <f t="shared" si="1"/>
        <v/>
      </c>
      <c r="W34" s="163" t="str">
        <f t="shared" si="1"/>
        <v/>
      </c>
      <c r="X34" s="163" t="str">
        <f t="shared" si="1"/>
        <v/>
      </c>
      <c r="Y34" s="163" t="str">
        <f t="shared" si="1"/>
        <v/>
      </c>
      <c r="Z34" s="163" t="str">
        <f t="shared" si="1"/>
        <v/>
      </c>
      <c r="AA34" s="163" t="str">
        <f t="shared" si="1"/>
        <v/>
      </c>
      <c r="AC34" s="149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</row>
    <row r="35" spans="1:53" s="141" customFormat="1" ht="11.25" customHeight="1">
      <c r="A35" s="149">
        <v>29</v>
      </c>
      <c r="B35" s="155">
        <f t="shared" si="2"/>
        <v>43525</v>
      </c>
      <c r="C35" s="149" t="str">
        <f t="shared" si="0"/>
        <v/>
      </c>
      <c r="D35" s="163" t="str">
        <f t="shared" si="1"/>
        <v/>
      </c>
      <c r="E35" s="163" t="str">
        <f t="shared" si="1"/>
        <v/>
      </c>
      <c r="F35" s="163" t="str">
        <f t="shared" si="1"/>
        <v/>
      </c>
      <c r="G35" s="163" t="str">
        <f t="shared" si="1"/>
        <v/>
      </c>
      <c r="H35" s="163" t="str">
        <f t="shared" si="1"/>
        <v/>
      </c>
      <c r="I35" s="163" t="str">
        <f t="shared" si="1"/>
        <v/>
      </c>
      <c r="J35" s="163" t="str">
        <f t="shared" si="1"/>
        <v/>
      </c>
      <c r="K35" s="163" t="str">
        <f t="shared" si="1"/>
        <v/>
      </c>
      <c r="L35" s="163" t="str">
        <f t="shared" si="1"/>
        <v/>
      </c>
      <c r="M35" s="163" t="str">
        <f t="shared" si="1"/>
        <v/>
      </c>
      <c r="N35" s="163" t="str">
        <f t="shared" si="1"/>
        <v/>
      </c>
      <c r="O35" s="163" t="str">
        <f t="shared" si="1"/>
        <v/>
      </c>
      <c r="P35" s="163" t="str">
        <f t="shared" si="1"/>
        <v/>
      </c>
      <c r="Q35" s="163" t="str">
        <f t="shared" si="1"/>
        <v/>
      </c>
      <c r="R35" s="163" t="str">
        <f t="shared" si="1"/>
        <v/>
      </c>
      <c r="S35" s="163" t="str">
        <f t="shared" si="1"/>
        <v/>
      </c>
      <c r="T35" s="163" t="str">
        <f t="shared" si="1"/>
        <v/>
      </c>
      <c r="U35" s="163" t="str">
        <f t="shared" si="1"/>
        <v/>
      </c>
      <c r="V35" s="163" t="str">
        <f t="shared" si="1"/>
        <v/>
      </c>
      <c r="W35" s="163" t="str">
        <f t="shared" si="1"/>
        <v/>
      </c>
      <c r="X35" s="163" t="str">
        <f t="shared" si="1"/>
        <v/>
      </c>
      <c r="Y35" s="163" t="str">
        <f t="shared" si="1"/>
        <v/>
      </c>
      <c r="Z35" s="163" t="str">
        <f t="shared" si="1"/>
        <v/>
      </c>
      <c r="AA35" s="163" t="str">
        <f t="shared" si="1"/>
        <v/>
      </c>
      <c r="AC35" s="149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</row>
    <row r="36" spans="1:53" s="141" customFormat="1" ht="11.25" customHeight="1">
      <c r="A36" s="149">
        <v>30</v>
      </c>
      <c r="B36" s="155">
        <f t="shared" si="2"/>
        <v>43526</v>
      </c>
      <c r="C36" s="149" t="str">
        <f t="shared" si="0"/>
        <v/>
      </c>
      <c r="D36" s="163" t="str">
        <f t="shared" si="1"/>
        <v/>
      </c>
      <c r="E36" s="163" t="str">
        <f t="shared" si="1"/>
        <v/>
      </c>
      <c r="F36" s="163" t="str">
        <f t="shared" si="1"/>
        <v/>
      </c>
      <c r="G36" s="163" t="str">
        <f t="shared" si="1"/>
        <v/>
      </c>
      <c r="H36" s="163" t="str">
        <f t="shared" si="1"/>
        <v/>
      </c>
      <c r="I36" s="163" t="str">
        <f t="shared" si="1"/>
        <v/>
      </c>
      <c r="J36" s="163" t="str">
        <f t="shared" si="1"/>
        <v/>
      </c>
      <c r="K36" s="163" t="str">
        <f t="shared" si="1"/>
        <v/>
      </c>
      <c r="L36" s="163" t="str">
        <f t="shared" si="1"/>
        <v/>
      </c>
      <c r="M36" s="163" t="str">
        <f t="shared" si="1"/>
        <v/>
      </c>
      <c r="N36" s="163" t="str">
        <f t="shared" si="1"/>
        <v/>
      </c>
      <c r="O36" s="163" t="str">
        <f t="shared" si="1"/>
        <v/>
      </c>
      <c r="P36" s="163" t="str">
        <f t="shared" si="1"/>
        <v/>
      </c>
      <c r="Q36" s="163" t="str">
        <f t="shared" si="1"/>
        <v/>
      </c>
      <c r="R36" s="163" t="str">
        <f t="shared" si="1"/>
        <v/>
      </c>
      <c r="S36" s="163" t="str">
        <f t="shared" si="1"/>
        <v/>
      </c>
      <c r="T36" s="163" t="str">
        <f t="shared" si="1"/>
        <v/>
      </c>
      <c r="U36" s="163" t="str">
        <f t="shared" si="1"/>
        <v/>
      </c>
      <c r="V36" s="163" t="str">
        <f t="shared" si="1"/>
        <v/>
      </c>
      <c r="W36" s="163" t="str">
        <f t="shared" si="1"/>
        <v/>
      </c>
      <c r="X36" s="163" t="str">
        <f t="shared" si="1"/>
        <v/>
      </c>
      <c r="Y36" s="163" t="str">
        <f t="shared" si="1"/>
        <v/>
      </c>
      <c r="Z36" s="163" t="str">
        <f t="shared" si="1"/>
        <v/>
      </c>
      <c r="AA36" s="163" t="str">
        <f t="shared" si="1"/>
        <v/>
      </c>
      <c r="AC36" s="149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</row>
    <row r="37" spans="1:53" s="141" customFormat="1" ht="11.25" customHeight="1">
      <c r="A37" s="150">
        <v>31</v>
      </c>
      <c r="B37" s="155">
        <f t="shared" si="2"/>
        <v>43527</v>
      </c>
      <c r="C37" s="149" t="str">
        <f t="shared" si="0"/>
        <v/>
      </c>
      <c r="D37" s="164" t="str">
        <f t="shared" si="1"/>
        <v/>
      </c>
      <c r="E37" s="164" t="str">
        <f t="shared" si="1"/>
        <v/>
      </c>
      <c r="F37" s="164" t="str">
        <f t="shared" si="1"/>
        <v/>
      </c>
      <c r="G37" s="164" t="str">
        <f t="shared" si="1"/>
        <v/>
      </c>
      <c r="H37" s="164" t="str">
        <f t="shared" si="1"/>
        <v/>
      </c>
      <c r="I37" s="164" t="str">
        <f t="shared" si="1"/>
        <v/>
      </c>
      <c r="J37" s="164" t="str">
        <f t="shared" si="1"/>
        <v/>
      </c>
      <c r="K37" s="164" t="str">
        <f t="shared" si="1"/>
        <v/>
      </c>
      <c r="L37" s="164" t="str">
        <f t="shared" si="1"/>
        <v/>
      </c>
      <c r="M37" s="164" t="str">
        <f t="shared" si="1"/>
        <v/>
      </c>
      <c r="N37" s="164" t="str">
        <f t="shared" si="1"/>
        <v/>
      </c>
      <c r="O37" s="164" t="str">
        <f t="shared" si="1"/>
        <v/>
      </c>
      <c r="P37" s="164" t="str">
        <f t="shared" si="1"/>
        <v/>
      </c>
      <c r="Q37" s="164" t="str">
        <f t="shared" si="1"/>
        <v/>
      </c>
      <c r="R37" s="164" t="str">
        <f t="shared" si="1"/>
        <v/>
      </c>
      <c r="S37" s="164" t="str">
        <f t="shared" si="1"/>
        <v/>
      </c>
      <c r="T37" s="164" t="str">
        <f t="shared" si="1"/>
        <v/>
      </c>
      <c r="U37" s="164" t="str">
        <f t="shared" si="1"/>
        <v/>
      </c>
      <c r="V37" s="164" t="str">
        <f t="shared" si="1"/>
        <v/>
      </c>
      <c r="W37" s="164" t="str">
        <f t="shared" si="1"/>
        <v/>
      </c>
      <c r="X37" s="164" t="str">
        <f t="shared" si="1"/>
        <v/>
      </c>
      <c r="Y37" s="164" t="str">
        <f t="shared" si="1"/>
        <v/>
      </c>
      <c r="Z37" s="164" t="str">
        <f t="shared" si="1"/>
        <v/>
      </c>
      <c r="AA37" s="164" t="str">
        <f t="shared" si="1"/>
        <v/>
      </c>
      <c r="AC37" s="149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</row>
    <row r="38" spans="1:53" s="141" customFormat="1" ht="11.25" customHeight="1">
      <c r="A38" s="151" t="s">
        <v>33</v>
      </c>
      <c r="B38" s="156"/>
      <c r="C38" s="161" t="s">
        <v>58</v>
      </c>
      <c r="D38" s="165" t="s">
        <v>58</v>
      </c>
      <c r="E38" s="166" t="str">
        <f t="shared" ref="E38:I42" si="3">IF(AE38="","",TEXT(ROUND(AE38,(IF(E$5="",100,E$5)-1)-INT(LOG(ABS(AE38)+(AE38=0)))),"#,##0"&amp;IF(INT(LOG(ABS(ROUND(AE38,(IF(E$5="",100,E$5)-1)-INT(LOG(ABS(AE38)+(AE38=0)))))+(ROUND(AE38,(IF(E$5="",100,E$5)-1)-INT(LOG(ABS(AE38)+(AE38=0))))=0)))+1&gt;=IF(E$5="",100,E$5),"",IF(E$6&gt;0,".","")&amp;REPT("0",IF(IF(E$5="",100,E$5)-INT(LOG(ABS(ROUND(AE38,(IF(E$5="",100,E$5)-1)-INT(LOG(ABS(AE38)+(AE38=0)))))+(ROUND(AE38,(IF(E$5="",100,E$5)-1)-INT(LOG(ABS(AE38)+(AE38=0))))=0)))-1&gt;E$6,E$6,IF(E$5="",100,E$5)-INT(LOG(ABS(ROUND(AE38,(IF(E$5="",100,E$5)-1)-INT(LOG(ABS(AE38)+(AE38=0)))))+(ROUND(AE38,(IF(E$5="",100,E$5)-1)-INT(LOG(ABS(AE38)+(AE38=0))))=0)))-1)))))</f>
        <v/>
      </c>
      <c r="F38" s="166" t="str">
        <f t="shared" si="3"/>
        <v/>
      </c>
      <c r="G38" s="166" t="str">
        <f t="shared" si="3"/>
        <v/>
      </c>
      <c r="H38" s="166" t="str">
        <f t="shared" si="3"/>
        <v/>
      </c>
      <c r="I38" s="166" t="str">
        <f t="shared" si="3"/>
        <v/>
      </c>
      <c r="J38" s="149" t="s">
        <v>58</v>
      </c>
      <c r="K38" s="166" t="str">
        <f>IF(AK38="","",TEXT(ROUND(AK38,(IF(K$5="",100,K$5)-1)-INT(LOG(ABS(AK38)+(AK38=0)))),"#,##0"&amp;IF(INT(LOG(ABS(ROUND(AK38,(IF(K$5="",100,K$5)-1)-INT(LOG(ABS(AK38)+(AK38=0)))))+(ROUND(AK38,(IF(K$5="",100,K$5)-1)-INT(LOG(ABS(AK38)+(AK38=0))))=0)))+1&gt;=IF(K$5="",100,K$5),"",IF(K$6&gt;0,".","")&amp;REPT("0",IF(IF(K$5="",100,K$5)-INT(LOG(ABS(ROUND(AK38,(IF(K$5="",100,K$5)-1)-INT(LOG(ABS(AK38)+(AK38=0)))))+(ROUND(AK38,(IF(K$5="",100,K$5)-1)-INT(LOG(ABS(AK38)+(AK38=0))))=0)))-1&gt;K$6,K$6,IF(K$5="",100,K$5)-INT(LOG(ABS(ROUND(AK38,(IF(K$5="",100,K$5)-1)-INT(LOG(ABS(AK38)+(AK38=0)))))+(ROUND(AK38,(IF(K$5="",100,K$5)-1)-INT(LOG(ABS(AK38)+(AK38=0))))=0)))-1)))))</f>
        <v/>
      </c>
      <c r="L38" s="149" t="s">
        <v>58</v>
      </c>
      <c r="M38" s="149" t="s">
        <v>58</v>
      </c>
      <c r="N38" s="149" t="s">
        <v>58</v>
      </c>
      <c r="O38" s="149" t="s">
        <v>58</v>
      </c>
      <c r="P38" s="149" t="s">
        <v>58</v>
      </c>
      <c r="Q38" s="166" t="str">
        <f>IF(AQ38="","",TEXT(ROUND(AQ38,(IF(Q$5="",100,Q$5)-1)-INT(LOG(ABS(AQ38)+(AQ38=0)))),"#,##0"&amp;IF(INT(LOG(ABS(ROUND(AQ38,(IF(Q$5="",100,Q$5)-1)-INT(LOG(ABS(AQ38)+(AQ38=0)))))+(ROUND(AQ38,(IF(Q$5="",100,Q$5)-1)-INT(LOG(ABS(AQ38)+(AQ38=0))))=0)))+1&gt;=IF(Q$5="",100,Q$5),"",IF(Q$6&gt;0,".","")&amp;REPT("0",IF(IF(Q$5="",100,Q$5)-INT(LOG(ABS(ROUND(AQ38,(IF(Q$5="",100,Q$5)-1)-INT(LOG(ABS(AQ38)+(AQ38=0)))))+(ROUND(AQ38,(IF(Q$5="",100,Q$5)-1)-INT(LOG(ABS(AQ38)+(AQ38=0))))=0)))-1&gt;Q$6,Q$6,IF(Q$5="",100,Q$5)-INT(LOG(ABS(ROUND(AQ38,(IF(Q$5="",100,Q$5)-1)-INT(LOG(ABS(AQ38)+(AQ38=0)))))+(ROUND(AQ38,(IF(Q$5="",100,Q$5)-1)-INT(LOG(ABS(AQ38)+(AQ38=0))))=0)))-1)))))</f>
        <v/>
      </c>
      <c r="R38" s="149" t="s">
        <v>58</v>
      </c>
      <c r="S38" s="166" t="str">
        <f>IF(AS38="","",TEXT(ROUND(AS38,(IF(S$5="",100,S$5)-1)-INT(LOG(ABS(AS38)+(AS38=0)))),"#,##0"&amp;IF(INT(LOG(ABS(ROUND(AS38,(IF(S$5="",100,S$5)-1)-INT(LOG(ABS(AS38)+(AS38=0)))))+(ROUND(AS38,(IF(S$5="",100,S$5)-1)-INT(LOG(ABS(AS38)+(AS38=0))))=0)))+1&gt;=IF(S$5="",100,S$5),"",IF(S$6&gt;0,".","")&amp;REPT("0",IF(IF(S$5="",100,S$5)-INT(LOG(ABS(ROUND(AS38,(IF(S$5="",100,S$5)-1)-INT(LOG(ABS(AS38)+(AS38=0)))))+(ROUND(AS38,(IF(S$5="",100,S$5)-1)-INT(LOG(ABS(AS38)+(AS38=0))))=0)))-1&gt;S$6,S$6,IF(S$5="",100,S$5)-INT(LOG(ABS(ROUND(AS38,(IF(S$5="",100,S$5)-1)-INT(LOG(ABS(AS38)+(AS38=0)))))+(ROUND(AS38,(IF(S$5="",100,S$5)-1)-INT(LOG(ABS(AS38)+(AS38=0))))=0)))-1)))))</f>
        <v/>
      </c>
      <c r="T38" s="149" t="s">
        <v>58</v>
      </c>
      <c r="U38" s="166" t="str">
        <f>IF(AU38="","",TEXT(ROUND(AU38,(IF(U$5="",100,U$5)-1)-INT(LOG(ABS(AU38)+(AU38=0)))),"#,##0"&amp;IF(INT(LOG(ABS(ROUND(AU38,(IF(U$5="",100,U$5)-1)-INT(LOG(ABS(AU38)+(AU38=0)))))+(ROUND(AU38,(IF(U$5="",100,U$5)-1)-INT(LOG(ABS(AU38)+(AU38=0))))=0)))+1&gt;=IF(U$5="",100,U$5),"",IF(U$6&gt;0,".","")&amp;REPT("0",IF(IF(U$5="",100,U$5)-INT(LOG(ABS(ROUND(AU38,(IF(U$5="",100,U$5)-1)-INT(LOG(ABS(AU38)+(AU38=0)))))+(ROUND(AU38,(IF(U$5="",100,U$5)-1)-INT(LOG(ABS(AU38)+(AU38=0))))=0)))-1&gt;U$6,U$6,IF(U$5="",100,U$5)-INT(LOG(ABS(ROUND(AU38,(IF(U$5="",100,U$5)-1)-INT(LOG(ABS(AU38)+(AU38=0)))))+(ROUND(AU38,(IF(U$5="",100,U$5)-1)-INT(LOG(ABS(AU38)+(AU38=0))))=0)))-1)))))</f>
        <v/>
      </c>
      <c r="V38" s="149" t="s">
        <v>58</v>
      </c>
      <c r="W38" s="166" t="str">
        <f t="shared" ref="W38:AA42" si="4">IF(AW38="","",TEXT(ROUND(AW38,(IF(W$5="",100,W$5)-1)-INT(LOG(ABS(AW38)+(AW38=0)))),"#,##0"&amp;IF(INT(LOG(ABS(ROUND(AW38,(IF(W$5="",100,W$5)-1)-INT(LOG(ABS(AW38)+(AW38=0)))))+(ROUND(AW38,(IF(W$5="",100,W$5)-1)-INT(LOG(ABS(AW38)+(AW38=0))))=0)))+1&gt;=IF(W$5="",100,W$5),"",IF(W$6&gt;0,".","")&amp;REPT("0",IF(IF(W$5="",100,W$5)-INT(LOG(ABS(ROUND(AW38,(IF(W$5="",100,W$5)-1)-INT(LOG(ABS(AW38)+(AW38=0)))))+(ROUND(AW38,(IF(W$5="",100,W$5)-1)-INT(LOG(ABS(AW38)+(AW38=0))))=0)))-1&gt;W$6,W$6,IF(W$5="",100,W$5)-INT(LOG(ABS(ROUND(AW38,(IF(W$5="",100,W$5)-1)-INT(LOG(ABS(AW38)+(AW38=0)))))+(ROUND(AW38,(IF(W$5="",100,W$5)-1)-INT(LOG(ABS(AW38)+(AW38=0))))=0)))-1)))))</f>
        <v/>
      </c>
      <c r="X38" s="166" t="str">
        <f t="shared" si="4"/>
        <v/>
      </c>
      <c r="Y38" s="166" t="str">
        <f t="shared" si="4"/>
        <v/>
      </c>
      <c r="Z38" s="166" t="str">
        <f t="shared" si="4"/>
        <v/>
      </c>
      <c r="AA38" s="166" t="str">
        <f t="shared" si="4"/>
        <v/>
      </c>
      <c r="AC38" s="175" t="s">
        <v>58</v>
      </c>
      <c r="AD38" s="175" t="s">
        <v>58</v>
      </c>
      <c r="AE38" s="176" t="str">
        <f>IF(COUNT(AE7:AE37)=0,"",SUM(AE7:AE37))</f>
        <v/>
      </c>
      <c r="AF38" s="176" t="str">
        <f>IF(COUNT(AF7:AF37)=0,"",SUM(AF7:AF37))</f>
        <v/>
      </c>
      <c r="AG38" s="176" t="str">
        <f>IF(COUNT(AG7:AG37)=0,"",SUM(AG7:AG37))</f>
        <v/>
      </c>
      <c r="AH38" s="176" t="str">
        <f>IF(COUNT(AH7:AH37)=0,"",SUM(AH7:AH37))</f>
        <v/>
      </c>
      <c r="AI38" s="176" t="str">
        <f>IF(COUNT(AI7:AI37)=0,"",SUM(AI7:AI37))</f>
        <v/>
      </c>
      <c r="AJ38" s="175" t="s">
        <v>58</v>
      </c>
      <c r="AK38" s="176" t="str">
        <f>IF(COUNT(AK7:AK37)=0,"",SUM(AK7:AK37))</f>
        <v/>
      </c>
      <c r="AL38" s="175" t="s">
        <v>58</v>
      </c>
      <c r="AM38" s="175" t="s">
        <v>58</v>
      </c>
      <c r="AN38" s="175" t="s">
        <v>58</v>
      </c>
      <c r="AO38" s="175" t="s">
        <v>58</v>
      </c>
      <c r="AP38" s="175" t="s">
        <v>58</v>
      </c>
      <c r="AQ38" s="176" t="str">
        <f>IF(COUNT(AQ7:AQ37)=0,"",SUM(AQ7:AQ37))</f>
        <v/>
      </c>
      <c r="AR38" s="175" t="s">
        <v>58</v>
      </c>
      <c r="AS38" s="176" t="str">
        <f>IF(COUNT(AS7:AS37)=0,"",SUM(AS7:AS37))</f>
        <v/>
      </c>
      <c r="AT38" s="175" t="s">
        <v>58</v>
      </c>
      <c r="AU38" s="176" t="str">
        <f>IF(COUNT(AU7:AU37)=0,"",SUM(AU7:AU37))</f>
        <v/>
      </c>
      <c r="AV38" s="175" t="s">
        <v>58</v>
      </c>
      <c r="AW38" s="176" t="str">
        <f>IF(COUNT(AW7:AW37)=0,"",SUM(AW7:AW37))</f>
        <v/>
      </c>
      <c r="AX38" s="176" t="str">
        <f>IF(COUNT(AX7:AX37)=0,"",SUM(AX7:AX37))</f>
        <v/>
      </c>
      <c r="AY38" s="176" t="str">
        <f>IF(COUNT(AY7:AY37)=0,"",SUM(AY7:AY37))</f>
        <v/>
      </c>
      <c r="AZ38" s="176" t="str">
        <f>IF(COUNT(AZ7:AZ37)=0,"",SUM(AZ7:AZ37))</f>
        <v/>
      </c>
      <c r="BA38" s="176" t="str">
        <f>IF(COUNT(BA7:BA37)=0,"",SUM(BA7:BA37))</f>
        <v/>
      </c>
    </row>
    <row r="39" spans="1:53" s="141" customFormat="1" ht="11.25" customHeight="1">
      <c r="A39" s="152" t="s">
        <v>34</v>
      </c>
      <c r="B39" s="157"/>
      <c r="C39" s="149" t="s">
        <v>58</v>
      </c>
      <c r="D39" s="163" t="str">
        <f>IF(AD39="","",TEXT(ROUND(AD39,(IF(D$5="",100,D$5)-1)-INT(LOG(ABS(AD39)+(AD39=0)))),"#,##0"&amp;IF(INT(LOG(ABS(ROUND(AD39,(IF(D$5="",100,D$5)-1)-INT(LOG(ABS(AD39)+(AD39=0)))))+(ROUND(AD39,(IF(D$5="",100,D$5)-1)-INT(LOG(ABS(AD39)+(AD39=0))))=0)))+1&gt;=IF(D$5="",100,D$5),"",IF(D$6&gt;0,".","")&amp;REPT("0",IF(IF(D$5="",100,D$5)-INT(LOG(ABS(ROUND(AD39,(IF(D$5="",100,D$5)-1)-INT(LOG(ABS(AD39)+(AD39=0)))))+(ROUND(AD39,(IF(D$5="",100,D$5)-1)-INT(LOG(ABS(AD39)+(AD39=0))))=0)))-1&gt;D$6,D$6,IF(D$5="",100,D$5)-INT(LOG(ABS(ROUND(AD39,(IF(D$5="",100,D$5)-1)-INT(LOG(ABS(AD39)+(AD39=0)))))+(ROUND(AD39,(IF(D$5="",100,D$5)-1)-INT(LOG(ABS(AD39)+(AD39=0))))=0)))-1)))))</f>
        <v/>
      </c>
      <c r="E39" s="163" t="str">
        <f t="shared" si="3"/>
        <v/>
      </c>
      <c r="F39" s="163" t="str">
        <f t="shared" si="3"/>
        <v/>
      </c>
      <c r="G39" s="163" t="str">
        <f t="shared" si="3"/>
        <v/>
      </c>
      <c r="H39" s="163" t="str">
        <f t="shared" si="3"/>
        <v/>
      </c>
      <c r="I39" s="163" t="str">
        <f t="shared" si="3"/>
        <v/>
      </c>
      <c r="J39" s="163" t="str">
        <f>IF(AJ39="","",TEXT(ROUND(AJ39,(IF(J$5="",100,J$5)-1)-INT(LOG(ABS(AJ39)+(AJ39=0)))),"#,##0"&amp;IF(INT(LOG(ABS(ROUND(AJ39,(IF(J$5="",100,J$5)-1)-INT(LOG(ABS(AJ39)+(AJ39=0)))))+(ROUND(AJ39,(IF(J$5="",100,J$5)-1)-INT(LOG(ABS(AJ39)+(AJ39=0))))=0)))+1&gt;=IF(J$5="",100,J$5),"",IF(J$6&gt;0,".","")&amp;REPT("0",IF(IF(J$5="",100,J$5)-INT(LOG(ABS(ROUND(AJ39,(IF(J$5="",100,J$5)-1)-INT(LOG(ABS(AJ39)+(AJ39=0)))))+(ROUND(AJ39,(IF(J$5="",100,J$5)-1)-INT(LOG(ABS(AJ39)+(AJ39=0))))=0)))-1&gt;J$6,J$6,IF(J$5="",100,J$5)-INT(LOG(ABS(ROUND(AJ39,(IF(J$5="",100,J$5)-1)-INT(LOG(ABS(AJ39)+(AJ39=0)))))+(ROUND(AJ39,(IF(J$5="",100,J$5)-1)-INT(LOG(ABS(AJ39)+(AJ39=0))))=0)))-1)))))</f>
        <v/>
      </c>
      <c r="K39" s="163" t="str">
        <f>IF(AK39="","",TEXT(ROUND(AK39,(IF(K$5="",100,K$5)-1)-INT(LOG(ABS(AK39)+(AK39=0)))),"#,##0"&amp;IF(INT(LOG(ABS(ROUND(AK39,(IF(K$5="",100,K$5)-1)-INT(LOG(ABS(AK39)+(AK39=0)))))+(ROUND(AK39,(IF(K$5="",100,K$5)-1)-INT(LOG(ABS(AK39)+(AK39=0))))=0)))+1&gt;=IF(K$5="",100,K$5),"",IF(K$6&gt;0,".","")&amp;REPT("0",IF(IF(K$5="",100,K$5)-INT(LOG(ABS(ROUND(AK39,(IF(K$5="",100,K$5)-1)-INT(LOG(ABS(AK39)+(AK39=0)))))+(ROUND(AK39,(IF(K$5="",100,K$5)-1)-INT(LOG(ABS(AK39)+(AK39=0))))=0)))-1&gt;K$6,K$6,IF(K$5="",100,K$5)-INT(LOG(ABS(ROUND(AK39,(IF(K$5="",100,K$5)-1)-INT(LOG(ABS(AK39)+(AK39=0)))))+(ROUND(AK39,(IF(K$5="",100,K$5)-1)-INT(LOG(ABS(AK39)+(AK39=0))))=0)))-1)))))</f>
        <v/>
      </c>
      <c r="L39" s="163" t="str">
        <f t="shared" ref="L39:P41" si="5">IF(AL39="","",TEXT(ROUND(AL39,(IF(L$5="",100,L$5)-1)-INT(LOG(ABS(AL39)+(AL39=0)))),"#,##0"&amp;IF(INT(LOG(ABS(ROUND(AL39,(IF(L$5="",100,L$5)-1)-INT(LOG(ABS(AL39)+(AL39=0)))))+(ROUND(AL39,(IF(L$5="",100,L$5)-1)-INT(LOG(ABS(AL39)+(AL39=0))))=0)))+1&gt;=IF(L$5="",100,L$5),"",IF(L$6&gt;0,".","")&amp;REPT("0",IF(IF(L$5="",100,L$5)-INT(LOG(ABS(ROUND(AL39,(IF(L$5="",100,L$5)-1)-INT(LOG(ABS(AL39)+(AL39=0)))))+(ROUND(AL39,(IF(L$5="",100,L$5)-1)-INT(LOG(ABS(AL39)+(AL39=0))))=0)))-1&gt;L$6,L$6,IF(L$5="",100,L$5)-INT(LOG(ABS(ROUND(AL39,(IF(L$5="",100,L$5)-1)-INT(LOG(ABS(AL39)+(AL39=0)))))+(ROUND(AL39,(IF(L$5="",100,L$5)-1)-INT(LOG(ABS(AL39)+(AL39=0))))=0)))-1)))))</f>
        <v/>
      </c>
      <c r="M39" s="163" t="str">
        <f t="shared" si="5"/>
        <v/>
      </c>
      <c r="N39" s="163" t="str">
        <f t="shared" si="5"/>
        <v/>
      </c>
      <c r="O39" s="163" t="str">
        <f t="shared" si="5"/>
        <v/>
      </c>
      <c r="P39" s="163" t="str">
        <f t="shared" si="5"/>
        <v/>
      </c>
      <c r="Q39" s="163" t="str">
        <f>IF(AQ39="","",TEXT(ROUND(AQ39,(IF(Q$5="",100,Q$5)-1)-INT(LOG(ABS(AQ39)+(AQ39=0)))),"#,##0"&amp;IF(INT(LOG(ABS(ROUND(AQ39,(IF(Q$5="",100,Q$5)-1)-INT(LOG(ABS(AQ39)+(AQ39=0)))))+(ROUND(AQ39,(IF(Q$5="",100,Q$5)-1)-INT(LOG(ABS(AQ39)+(AQ39=0))))=0)))+1&gt;=IF(Q$5="",100,Q$5),"",IF(Q$6&gt;0,".","")&amp;REPT("0",IF(IF(Q$5="",100,Q$5)-INT(LOG(ABS(ROUND(AQ39,(IF(Q$5="",100,Q$5)-1)-INT(LOG(ABS(AQ39)+(AQ39=0)))))+(ROUND(AQ39,(IF(Q$5="",100,Q$5)-1)-INT(LOG(ABS(AQ39)+(AQ39=0))))=0)))-1&gt;Q$6,Q$6,IF(Q$5="",100,Q$5)-INT(LOG(ABS(ROUND(AQ39,(IF(Q$5="",100,Q$5)-1)-INT(LOG(ABS(AQ39)+(AQ39=0)))))+(ROUND(AQ39,(IF(Q$5="",100,Q$5)-1)-INT(LOG(ABS(AQ39)+(AQ39=0))))=0)))-1)))))</f>
        <v/>
      </c>
      <c r="R39" s="163" t="str">
        <f>IF(AR39="","",TEXT(ROUND(AR39,(IF(R$5="",100,R$5)-1)-INT(LOG(ABS(AR39)+(AR39=0)))),"#,##0"&amp;IF(INT(LOG(ABS(ROUND(AR39,(IF(R$5="",100,R$5)-1)-INT(LOG(ABS(AR39)+(AR39=0)))))+(ROUND(AR39,(IF(R$5="",100,R$5)-1)-INT(LOG(ABS(AR39)+(AR39=0))))=0)))+1&gt;=IF(R$5="",100,R$5),"",IF(R$6&gt;0,".","")&amp;REPT("0",IF(IF(R$5="",100,R$5)-INT(LOG(ABS(ROUND(AR39,(IF(R$5="",100,R$5)-1)-INT(LOG(ABS(AR39)+(AR39=0)))))+(ROUND(AR39,(IF(R$5="",100,R$5)-1)-INT(LOG(ABS(AR39)+(AR39=0))))=0)))-1&gt;R$6,R$6,IF(R$5="",100,R$5)-INT(LOG(ABS(ROUND(AR39,(IF(R$5="",100,R$5)-1)-INT(LOG(ABS(AR39)+(AR39=0)))))+(ROUND(AR39,(IF(R$5="",100,R$5)-1)-INT(LOG(ABS(AR39)+(AR39=0))))=0)))-1)))))</f>
        <v/>
      </c>
      <c r="S39" s="163" t="str">
        <f>IF(AS39="","",TEXT(ROUND(AS39,(IF(S$5="",100,S$5)-1)-INT(LOG(ABS(AS39)+(AS39=0)))),"#,##0"&amp;IF(INT(LOG(ABS(ROUND(AS39,(IF(S$5="",100,S$5)-1)-INT(LOG(ABS(AS39)+(AS39=0)))))+(ROUND(AS39,(IF(S$5="",100,S$5)-1)-INT(LOG(ABS(AS39)+(AS39=0))))=0)))+1&gt;=IF(S$5="",100,S$5),"",IF(S$6&gt;0,".","")&amp;REPT("0",IF(IF(S$5="",100,S$5)-INT(LOG(ABS(ROUND(AS39,(IF(S$5="",100,S$5)-1)-INT(LOG(ABS(AS39)+(AS39=0)))))+(ROUND(AS39,(IF(S$5="",100,S$5)-1)-INT(LOG(ABS(AS39)+(AS39=0))))=0)))-1&gt;S$6,S$6,IF(S$5="",100,S$5)-INT(LOG(ABS(ROUND(AS39,(IF(S$5="",100,S$5)-1)-INT(LOG(ABS(AS39)+(AS39=0)))))+(ROUND(AS39,(IF(S$5="",100,S$5)-1)-INT(LOG(ABS(AS39)+(AS39=0))))=0)))-1)))))</f>
        <v/>
      </c>
      <c r="T39" s="163" t="str">
        <f>IF(AT39="","",TEXT(ROUND(AT39,(IF(T$5="",100,T$5)-1)-INT(LOG(ABS(AT39)+(AT39=0)))),"#,##0"&amp;IF(INT(LOG(ABS(ROUND(AT39,(IF(T$5="",100,T$5)-1)-INT(LOG(ABS(AT39)+(AT39=0)))))+(ROUND(AT39,(IF(T$5="",100,T$5)-1)-INT(LOG(ABS(AT39)+(AT39=0))))=0)))+1&gt;=IF(T$5="",100,T$5),"",IF(T$6&gt;0,".","")&amp;REPT("0",IF(IF(T$5="",100,T$5)-INT(LOG(ABS(ROUND(AT39,(IF(T$5="",100,T$5)-1)-INT(LOG(ABS(AT39)+(AT39=0)))))+(ROUND(AT39,(IF(T$5="",100,T$5)-1)-INT(LOG(ABS(AT39)+(AT39=0))))=0)))-1&gt;T$6,T$6,IF(T$5="",100,T$5)-INT(LOG(ABS(ROUND(AT39,(IF(T$5="",100,T$5)-1)-INT(LOG(ABS(AT39)+(AT39=0)))))+(ROUND(AT39,(IF(T$5="",100,T$5)-1)-INT(LOG(ABS(AT39)+(AT39=0))))=0)))-1)))))</f>
        <v/>
      </c>
      <c r="U39" s="163" t="str">
        <f>IF(AU39="","",TEXT(ROUND(AU39,(IF(U$5="",100,U$5)-1)-INT(LOG(ABS(AU39)+(AU39=0)))),"#,##0"&amp;IF(INT(LOG(ABS(ROUND(AU39,(IF(U$5="",100,U$5)-1)-INT(LOG(ABS(AU39)+(AU39=0)))))+(ROUND(AU39,(IF(U$5="",100,U$5)-1)-INT(LOG(ABS(AU39)+(AU39=0))))=0)))+1&gt;=IF(U$5="",100,U$5),"",IF(U$6&gt;0,".","")&amp;REPT("0",IF(IF(U$5="",100,U$5)-INT(LOG(ABS(ROUND(AU39,(IF(U$5="",100,U$5)-1)-INT(LOG(ABS(AU39)+(AU39=0)))))+(ROUND(AU39,(IF(U$5="",100,U$5)-1)-INT(LOG(ABS(AU39)+(AU39=0))))=0)))-1&gt;U$6,U$6,IF(U$5="",100,U$5)-INT(LOG(ABS(ROUND(AU39,(IF(U$5="",100,U$5)-1)-INT(LOG(ABS(AU39)+(AU39=0)))))+(ROUND(AU39,(IF(U$5="",100,U$5)-1)-INT(LOG(ABS(AU39)+(AU39=0))))=0)))-1)))))</f>
        <v/>
      </c>
      <c r="V39" s="163" t="str">
        <f>IF(AV39="","",TEXT(ROUND(AV39,(IF(V$5="",100,V$5)-1)-INT(LOG(ABS(AV39)+(AV39=0)))),"#,##0"&amp;IF(INT(LOG(ABS(ROUND(AV39,(IF(V$5="",100,V$5)-1)-INT(LOG(ABS(AV39)+(AV39=0)))))+(ROUND(AV39,(IF(V$5="",100,V$5)-1)-INT(LOG(ABS(AV39)+(AV39=0))))=0)))+1&gt;=IF(V$5="",100,V$5),"",IF(V$6&gt;0,".","")&amp;REPT("0",IF(IF(V$5="",100,V$5)-INT(LOG(ABS(ROUND(AV39,(IF(V$5="",100,V$5)-1)-INT(LOG(ABS(AV39)+(AV39=0)))))+(ROUND(AV39,(IF(V$5="",100,V$5)-1)-INT(LOG(ABS(AV39)+(AV39=0))))=0)))-1&gt;V$6,V$6,IF(V$5="",100,V$5)-INT(LOG(ABS(ROUND(AV39,(IF(V$5="",100,V$5)-1)-INT(LOG(ABS(AV39)+(AV39=0)))))+(ROUND(AV39,(IF(V$5="",100,V$5)-1)-INT(LOG(ABS(AV39)+(AV39=0))))=0)))-1)))))</f>
        <v/>
      </c>
      <c r="W39" s="163" t="str">
        <f t="shared" si="4"/>
        <v/>
      </c>
      <c r="X39" s="163" t="str">
        <f t="shared" si="4"/>
        <v/>
      </c>
      <c r="Y39" s="163" t="str">
        <f t="shared" si="4"/>
        <v/>
      </c>
      <c r="Z39" s="163" t="str">
        <f t="shared" si="4"/>
        <v/>
      </c>
      <c r="AA39" s="163" t="str">
        <f t="shared" si="4"/>
        <v/>
      </c>
      <c r="AC39" s="175" t="s">
        <v>58</v>
      </c>
      <c r="AD39" s="176" t="str">
        <f t="shared" ref="AD39:BA39" si="6">IF(COUNT(AD7:AD37)=0,"",AVERAGE(AD7:AD37))</f>
        <v/>
      </c>
      <c r="AE39" s="176" t="str">
        <f t="shared" si="6"/>
        <v/>
      </c>
      <c r="AF39" s="176" t="str">
        <f t="shared" si="6"/>
        <v/>
      </c>
      <c r="AG39" s="176" t="str">
        <f t="shared" si="6"/>
        <v/>
      </c>
      <c r="AH39" s="176" t="str">
        <f t="shared" si="6"/>
        <v/>
      </c>
      <c r="AI39" s="176" t="str">
        <f t="shared" si="6"/>
        <v/>
      </c>
      <c r="AJ39" s="176" t="str">
        <f t="shared" si="6"/>
        <v/>
      </c>
      <c r="AK39" s="176" t="str">
        <f t="shared" si="6"/>
        <v/>
      </c>
      <c r="AL39" s="176" t="str">
        <f t="shared" si="6"/>
        <v/>
      </c>
      <c r="AM39" s="176" t="str">
        <f t="shared" si="6"/>
        <v/>
      </c>
      <c r="AN39" s="176" t="str">
        <f t="shared" si="6"/>
        <v/>
      </c>
      <c r="AO39" s="176" t="str">
        <f t="shared" si="6"/>
        <v/>
      </c>
      <c r="AP39" s="176" t="str">
        <f t="shared" si="6"/>
        <v/>
      </c>
      <c r="AQ39" s="176" t="str">
        <f t="shared" si="6"/>
        <v/>
      </c>
      <c r="AR39" s="176" t="str">
        <f t="shared" si="6"/>
        <v/>
      </c>
      <c r="AS39" s="176" t="str">
        <f t="shared" si="6"/>
        <v/>
      </c>
      <c r="AT39" s="176" t="str">
        <f t="shared" si="6"/>
        <v/>
      </c>
      <c r="AU39" s="176" t="str">
        <f t="shared" si="6"/>
        <v/>
      </c>
      <c r="AV39" s="176" t="str">
        <f t="shared" si="6"/>
        <v/>
      </c>
      <c r="AW39" s="176" t="str">
        <f t="shared" si="6"/>
        <v/>
      </c>
      <c r="AX39" s="176" t="str">
        <f t="shared" si="6"/>
        <v/>
      </c>
      <c r="AY39" s="176" t="str">
        <f t="shared" si="6"/>
        <v/>
      </c>
      <c r="AZ39" s="176" t="str">
        <f t="shared" si="6"/>
        <v/>
      </c>
      <c r="BA39" s="179" t="str">
        <f t="shared" si="6"/>
        <v/>
      </c>
    </row>
    <row r="40" spans="1:53" s="141" customFormat="1" ht="11.25" customHeight="1">
      <c r="A40" s="152" t="s">
        <v>35</v>
      </c>
      <c r="B40" s="157"/>
      <c r="C40" s="149" t="s">
        <v>58</v>
      </c>
      <c r="D40" s="163" t="str">
        <f>IF(AD40="","",TEXT(ROUND(AD40,(IF(D$5="",100,D$5)-1)-INT(LOG(ABS(AD40)+(AD40=0)))),"#,##0"&amp;IF(INT(LOG(ABS(ROUND(AD40,(IF(D$5="",100,D$5)-1)-INT(LOG(ABS(AD40)+(AD40=0)))))+(ROUND(AD40,(IF(D$5="",100,D$5)-1)-INT(LOG(ABS(AD40)+(AD40=0))))=0)))+1&gt;=IF(D$5="",100,D$5),"",IF(D$6&gt;0,".","")&amp;REPT("0",IF(IF(D$5="",100,D$5)-INT(LOG(ABS(ROUND(AD40,(IF(D$5="",100,D$5)-1)-INT(LOG(ABS(AD40)+(AD40=0)))))+(ROUND(AD40,(IF(D$5="",100,D$5)-1)-INT(LOG(ABS(AD40)+(AD40=0))))=0)))-1&gt;D$6,D$6,IF(D$5="",100,D$5)-INT(LOG(ABS(ROUND(AD40,(IF(D$5="",100,D$5)-1)-INT(LOG(ABS(AD40)+(AD40=0)))))+(ROUND(AD40,(IF(D$5="",100,D$5)-1)-INT(LOG(ABS(AD40)+(AD40=0))))=0)))-1)))))</f>
        <v/>
      </c>
      <c r="E40" s="163" t="str">
        <f t="shared" si="3"/>
        <v/>
      </c>
      <c r="F40" s="163" t="str">
        <f t="shared" si="3"/>
        <v/>
      </c>
      <c r="G40" s="163" t="str">
        <f t="shared" si="3"/>
        <v/>
      </c>
      <c r="H40" s="163" t="str">
        <f t="shared" si="3"/>
        <v/>
      </c>
      <c r="I40" s="163" t="str">
        <f t="shared" si="3"/>
        <v/>
      </c>
      <c r="J40" s="163" t="str">
        <f>IF(AJ40="","",TEXT(ROUND(AJ40,(IF(J$5="",100,J$5)-1)-INT(LOG(ABS(AJ40)+(AJ40=0)))),"#,##0"&amp;IF(INT(LOG(ABS(ROUND(AJ40,(IF(J$5="",100,J$5)-1)-INT(LOG(ABS(AJ40)+(AJ40=0)))))+(ROUND(AJ40,(IF(J$5="",100,J$5)-1)-INT(LOG(ABS(AJ40)+(AJ40=0))))=0)))+1&gt;=IF(J$5="",100,J$5),"",IF(J$6&gt;0,".","")&amp;REPT("0",IF(IF(J$5="",100,J$5)-INT(LOG(ABS(ROUND(AJ40,(IF(J$5="",100,J$5)-1)-INT(LOG(ABS(AJ40)+(AJ40=0)))))+(ROUND(AJ40,(IF(J$5="",100,J$5)-1)-INT(LOG(ABS(AJ40)+(AJ40=0))))=0)))-1&gt;J$6,J$6,IF(J$5="",100,J$5)-INT(LOG(ABS(ROUND(AJ40,(IF(J$5="",100,J$5)-1)-INT(LOG(ABS(AJ40)+(AJ40=0)))))+(ROUND(AJ40,(IF(J$5="",100,J$5)-1)-INT(LOG(ABS(AJ40)+(AJ40=0))))=0)))-1)))))</f>
        <v/>
      </c>
      <c r="K40" s="163" t="str">
        <f>IF(AK40="","",TEXT(ROUND(AK40,(IF(K$5="",100,K$5)-1)-INT(LOG(ABS(AK40)+(AK40=0)))),"#,##0"&amp;IF(INT(LOG(ABS(ROUND(AK40,(IF(K$5="",100,K$5)-1)-INT(LOG(ABS(AK40)+(AK40=0)))))+(ROUND(AK40,(IF(K$5="",100,K$5)-1)-INT(LOG(ABS(AK40)+(AK40=0))))=0)))+1&gt;=IF(K$5="",100,K$5),"",IF(K$6&gt;0,".","")&amp;REPT("0",IF(IF(K$5="",100,K$5)-INT(LOG(ABS(ROUND(AK40,(IF(K$5="",100,K$5)-1)-INT(LOG(ABS(AK40)+(AK40=0)))))+(ROUND(AK40,(IF(K$5="",100,K$5)-1)-INT(LOG(ABS(AK40)+(AK40=0))))=0)))-1&gt;K$6,K$6,IF(K$5="",100,K$5)-INT(LOG(ABS(ROUND(AK40,(IF(K$5="",100,K$5)-1)-INT(LOG(ABS(AK40)+(AK40=0)))))+(ROUND(AK40,(IF(K$5="",100,K$5)-1)-INT(LOG(ABS(AK40)+(AK40=0))))=0)))-1)))))</f>
        <v/>
      </c>
      <c r="L40" s="163" t="str">
        <f t="shared" si="5"/>
        <v/>
      </c>
      <c r="M40" s="163" t="str">
        <f t="shared" si="5"/>
        <v/>
      </c>
      <c r="N40" s="163" t="str">
        <f t="shared" si="5"/>
        <v/>
      </c>
      <c r="O40" s="163" t="str">
        <f t="shared" si="5"/>
        <v/>
      </c>
      <c r="P40" s="163" t="str">
        <f t="shared" si="5"/>
        <v/>
      </c>
      <c r="Q40" s="163" t="str">
        <f>IF(AQ40="","",TEXT(ROUND(AQ40,(IF(Q$5="",100,Q$5)-1)-INT(LOG(ABS(AQ40)+(AQ40=0)))),"#,##0"&amp;IF(INT(LOG(ABS(ROUND(AQ40,(IF(Q$5="",100,Q$5)-1)-INT(LOG(ABS(AQ40)+(AQ40=0)))))+(ROUND(AQ40,(IF(Q$5="",100,Q$5)-1)-INT(LOG(ABS(AQ40)+(AQ40=0))))=0)))+1&gt;=IF(Q$5="",100,Q$5),"",IF(Q$6&gt;0,".","")&amp;REPT("0",IF(IF(Q$5="",100,Q$5)-INT(LOG(ABS(ROUND(AQ40,(IF(Q$5="",100,Q$5)-1)-INT(LOG(ABS(AQ40)+(AQ40=0)))))+(ROUND(AQ40,(IF(Q$5="",100,Q$5)-1)-INT(LOG(ABS(AQ40)+(AQ40=0))))=0)))-1&gt;Q$6,Q$6,IF(Q$5="",100,Q$5)-INT(LOG(ABS(ROUND(AQ40,(IF(Q$5="",100,Q$5)-1)-INT(LOG(ABS(AQ40)+(AQ40=0)))))+(ROUND(AQ40,(IF(Q$5="",100,Q$5)-1)-INT(LOG(ABS(AQ40)+(AQ40=0))))=0)))-1)))))</f>
        <v/>
      </c>
      <c r="R40" s="163" t="str">
        <f>IF(AR40="","",TEXT(ROUND(AR40,(IF(R$5="",100,R$5)-1)-INT(LOG(ABS(AR40)+(AR40=0)))),"#,##0"&amp;IF(INT(LOG(ABS(ROUND(AR40,(IF(R$5="",100,R$5)-1)-INT(LOG(ABS(AR40)+(AR40=0)))))+(ROUND(AR40,(IF(R$5="",100,R$5)-1)-INT(LOG(ABS(AR40)+(AR40=0))))=0)))+1&gt;=IF(R$5="",100,R$5),"",IF(R$6&gt;0,".","")&amp;REPT("0",IF(IF(R$5="",100,R$5)-INT(LOG(ABS(ROUND(AR40,(IF(R$5="",100,R$5)-1)-INT(LOG(ABS(AR40)+(AR40=0)))))+(ROUND(AR40,(IF(R$5="",100,R$5)-1)-INT(LOG(ABS(AR40)+(AR40=0))))=0)))-1&gt;R$6,R$6,IF(R$5="",100,R$5)-INT(LOG(ABS(ROUND(AR40,(IF(R$5="",100,R$5)-1)-INT(LOG(ABS(AR40)+(AR40=0)))))+(ROUND(AR40,(IF(R$5="",100,R$5)-1)-INT(LOG(ABS(AR40)+(AR40=0))))=0)))-1)))))</f>
        <v/>
      </c>
      <c r="S40" s="163" t="str">
        <f>IF(AS40="","",TEXT(ROUND(AS40,(IF(S$5="",100,S$5)-1)-INT(LOG(ABS(AS40)+(AS40=0)))),"#,##0"&amp;IF(INT(LOG(ABS(ROUND(AS40,(IF(S$5="",100,S$5)-1)-INT(LOG(ABS(AS40)+(AS40=0)))))+(ROUND(AS40,(IF(S$5="",100,S$5)-1)-INT(LOG(ABS(AS40)+(AS40=0))))=0)))+1&gt;=IF(S$5="",100,S$5),"",IF(S$6&gt;0,".","")&amp;REPT("0",IF(IF(S$5="",100,S$5)-INT(LOG(ABS(ROUND(AS40,(IF(S$5="",100,S$5)-1)-INT(LOG(ABS(AS40)+(AS40=0)))))+(ROUND(AS40,(IF(S$5="",100,S$5)-1)-INT(LOG(ABS(AS40)+(AS40=0))))=0)))-1&gt;S$6,S$6,IF(S$5="",100,S$5)-INT(LOG(ABS(ROUND(AS40,(IF(S$5="",100,S$5)-1)-INT(LOG(ABS(AS40)+(AS40=0)))))+(ROUND(AS40,(IF(S$5="",100,S$5)-1)-INT(LOG(ABS(AS40)+(AS40=0))))=0)))-1)))))</f>
        <v/>
      </c>
      <c r="T40" s="163" t="str">
        <f>IF(AT40="","",TEXT(ROUND(AT40,(IF(T$5="",100,T$5)-1)-INT(LOG(ABS(AT40)+(AT40=0)))),"#,##0"&amp;IF(INT(LOG(ABS(ROUND(AT40,(IF(T$5="",100,T$5)-1)-INT(LOG(ABS(AT40)+(AT40=0)))))+(ROUND(AT40,(IF(T$5="",100,T$5)-1)-INT(LOG(ABS(AT40)+(AT40=0))))=0)))+1&gt;=IF(T$5="",100,T$5),"",IF(T$6&gt;0,".","")&amp;REPT("0",IF(IF(T$5="",100,T$5)-INT(LOG(ABS(ROUND(AT40,(IF(T$5="",100,T$5)-1)-INT(LOG(ABS(AT40)+(AT40=0)))))+(ROUND(AT40,(IF(T$5="",100,T$5)-1)-INT(LOG(ABS(AT40)+(AT40=0))))=0)))-1&gt;T$6,T$6,IF(T$5="",100,T$5)-INT(LOG(ABS(ROUND(AT40,(IF(T$5="",100,T$5)-1)-INT(LOG(ABS(AT40)+(AT40=0)))))+(ROUND(AT40,(IF(T$5="",100,T$5)-1)-INT(LOG(ABS(AT40)+(AT40=0))))=0)))-1)))))</f>
        <v/>
      </c>
      <c r="U40" s="163" t="str">
        <f>IF(AU40="","",TEXT(ROUND(AU40,(IF(U$5="",100,U$5)-1)-INT(LOG(ABS(AU40)+(AU40=0)))),"#,##0"&amp;IF(INT(LOG(ABS(ROUND(AU40,(IF(U$5="",100,U$5)-1)-INT(LOG(ABS(AU40)+(AU40=0)))))+(ROUND(AU40,(IF(U$5="",100,U$5)-1)-INT(LOG(ABS(AU40)+(AU40=0))))=0)))+1&gt;=IF(U$5="",100,U$5),"",IF(U$6&gt;0,".","")&amp;REPT("0",IF(IF(U$5="",100,U$5)-INT(LOG(ABS(ROUND(AU40,(IF(U$5="",100,U$5)-1)-INT(LOG(ABS(AU40)+(AU40=0)))))+(ROUND(AU40,(IF(U$5="",100,U$5)-1)-INT(LOG(ABS(AU40)+(AU40=0))))=0)))-1&gt;U$6,U$6,IF(U$5="",100,U$5)-INT(LOG(ABS(ROUND(AU40,(IF(U$5="",100,U$5)-1)-INT(LOG(ABS(AU40)+(AU40=0)))))+(ROUND(AU40,(IF(U$5="",100,U$5)-1)-INT(LOG(ABS(AU40)+(AU40=0))))=0)))-1)))))</f>
        <v/>
      </c>
      <c r="V40" s="163" t="str">
        <f>IF(AV40="","",TEXT(ROUND(AV40,(IF(V$5="",100,V$5)-1)-INT(LOG(ABS(AV40)+(AV40=0)))),"#,##0"&amp;IF(INT(LOG(ABS(ROUND(AV40,(IF(V$5="",100,V$5)-1)-INT(LOG(ABS(AV40)+(AV40=0)))))+(ROUND(AV40,(IF(V$5="",100,V$5)-1)-INT(LOG(ABS(AV40)+(AV40=0))))=0)))+1&gt;=IF(V$5="",100,V$5),"",IF(V$6&gt;0,".","")&amp;REPT("0",IF(IF(V$5="",100,V$5)-INT(LOG(ABS(ROUND(AV40,(IF(V$5="",100,V$5)-1)-INT(LOG(ABS(AV40)+(AV40=0)))))+(ROUND(AV40,(IF(V$5="",100,V$5)-1)-INT(LOG(ABS(AV40)+(AV40=0))))=0)))-1&gt;V$6,V$6,IF(V$5="",100,V$5)-INT(LOG(ABS(ROUND(AV40,(IF(V$5="",100,V$5)-1)-INT(LOG(ABS(AV40)+(AV40=0)))))+(ROUND(AV40,(IF(V$5="",100,V$5)-1)-INT(LOG(ABS(AV40)+(AV40=0))))=0)))-1)))))</f>
        <v/>
      </c>
      <c r="W40" s="163" t="str">
        <f t="shared" si="4"/>
        <v/>
      </c>
      <c r="X40" s="163" t="str">
        <f t="shared" si="4"/>
        <v/>
      </c>
      <c r="Y40" s="163" t="str">
        <f t="shared" si="4"/>
        <v/>
      </c>
      <c r="Z40" s="163" t="str">
        <f t="shared" si="4"/>
        <v/>
      </c>
      <c r="AA40" s="163" t="str">
        <f t="shared" si="4"/>
        <v/>
      </c>
      <c r="AC40" s="175" t="s">
        <v>58</v>
      </c>
      <c r="AD40" s="176" t="str">
        <f t="shared" ref="AD40:BA40" si="7">IF(COUNT(AD7:AD37)=0,"",MAX(AD7:AD37))</f>
        <v/>
      </c>
      <c r="AE40" s="176" t="str">
        <f t="shared" si="7"/>
        <v/>
      </c>
      <c r="AF40" s="176" t="str">
        <f t="shared" si="7"/>
        <v/>
      </c>
      <c r="AG40" s="176" t="str">
        <f t="shared" si="7"/>
        <v/>
      </c>
      <c r="AH40" s="176" t="str">
        <f t="shared" si="7"/>
        <v/>
      </c>
      <c r="AI40" s="176" t="str">
        <f t="shared" si="7"/>
        <v/>
      </c>
      <c r="AJ40" s="176" t="str">
        <f t="shared" si="7"/>
        <v/>
      </c>
      <c r="AK40" s="176" t="str">
        <f t="shared" si="7"/>
        <v/>
      </c>
      <c r="AL40" s="176" t="str">
        <f t="shared" si="7"/>
        <v/>
      </c>
      <c r="AM40" s="176" t="str">
        <f t="shared" si="7"/>
        <v/>
      </c>
      <c r="AN40" s="176" t="str">
        <f t="shared" si="7"/>
        <v/>
      </c>
      <c r="AO40" s="176" t="str">
        <f t="shared" si="7"/>
        <v/>
      </c>
      <c r="AP40" s="176" t="str">
        <f t="shared" si="7"/>
        <v/>
      </c>
      <c r="AQ40" s="176" t="str">
        <f t="shared" si="7"/>
        <v/>
      </c>
      <c r="AR40" s="176" t="str">
        <f t="shared" si="7"/>
        <v/>
      </c>
      <c r="AS40" s="176" t="str">
        <f t="shared" si="7"/>
        <v/>
      </c>
      <c r="AT40" s="176" t="str">
        <f t="shared" si="7"/>
        <v/>
      </c>
      <c r="AU40" s="176" t="str">
        <f t="shared" si="7"/>
        <v/>
      </c>
      <c r="AV40" s="176" t="str">
        <f t="shared" si="7"/>
        <v/>
      </c>
      <c r="AW40" s="176" t="str">
        <f t="shared" si="7"/>
        <v/>
      </c>
      <c r="AX40" s="176" t="str">
        <f t="shared" si="7"/>
        <v/>
      </c>
      <c r="AY40" s="176" t="str">
        <f t="shared" si="7"/>
        <v/>
      </c>
      <c r="AZ40" s="176" t="str">
        <f t="shared" si="7"/>
        <v/>
      </c>
      <c r="BA40" s="176" t="str">
        <f t="shared" si="7"/>
        <v/>
      </c>
    </row>
    <row r="41" spans="1:53" s="141" customFormat="1" ht="11.25" customHeight="1">
      <c r="A41" s="152" t="s">
        <v>38</v>
      </c>
      <c r="B41" s="157"/>
      <c r="C41" s="149" t="s">
        <v>58</v>
      </c>
      <c r="D41" s="163" t="str">
        <f>IF(AD41="","",TEXT(ROUND(AD41,(IF(D$5="",100,D$5)-1)-INT(LOG(ABS(AD41)+(AD41=0)))),"#,##0"&amp;IF(INT(LOG(ABS(ROUND(AD41,(IF(D$5="",100,D$5)-1)-INT(LOG(ABS(AD41)+(AD41=0)))))+(ROUND(AD41,(IF(D$5="",100,D$5)-1)-INT(LOG(ABS(AD41)+(AD41=0))))=0)))+1&gt;=IF(D$5="",100,D$5),"",IF(D$6&gt;0,".","")&amp;REPT("0",IF(IF(D$5="",100,D$5)-INT(LOG(ABS(ROUND(AD41,(IF(D$5="",100,D$5)-1)-INT(LOG(ABS(AD41)+(AD41=0)))))+(ROUND(AD41,(IF(D$5="",100,D$5)-1)-INT(LOG(ABS(AD41)+(AD41=0))))=0)))-1&gt;D$6,D$6,IF(D$5="",100,D$5)-INT(LOG(ABS(ROUND(AD41,(IF(D$5="",100,D$5)-1)-INT(LOG(ABS(AD41)+(AD41=0)))))+(ROUND(AD41,(IF(D$5="",100,D$5)-1)-INT(LOG(ABS(AD41)+(AD41=0))))=0)))-1)))))</f>
        <v/>
      </c>
      <c r="E41" s="163" t="str">
        <f t="shared" si="3"/>
        <v/>
      </c>
      <c r="F41" s="163" t="str">
        <f t="shared" si="3"/>
        <v/>
      </c>
      <c r="G41" s="163" t="str">
        <f t="shared" si="3"/>
        <v/>
      </c>
      <c r="H41" s="163" t="str">
        <f t="shared" si="3"/>
        <v/>
      </c>
      <c r="I41" s="163" t="str">
        <f t="shared" si="3"/>
        <v/>
      </c>
      <c r="J41" s="163" t="str">
        <f>IF(AJ41="","",TEXT(ROUND(AJ41,(IF(J$5="",100,J$5)-1)-INT(LOG(ABS(AJ41)+(AJ41=0)))),"#,##0"&amp;IF(INT(LOG(ABS(ROUND(AJ41,(IF(J$5="",100,J$5)-1)-INT(LOG(ABS(AJ41)+(AJ41=0)))))+(ROUND(AJ41,(IF(J$5="",100,J$5)-1)-INT(LOG(ABS(AJ41)+(AJ41=0))))=0)))+1&gt;=IF(J$5="",100,J$5),"",IF(J$6&gt;0,".","")&amp;REPT("0",IF(IF(J$5="",100,J$5)-INT(LOG(ABS(ROUND(AJ41,(IF(J$5="",100,J$5)-1)-INT(LOG(ABS(AJ41)+(AJ41=0)))))+(ROUND(AJ41,(IF(J$5="",100,J$5)-1)-INT(LOG(ABS(AJ41)+(AJ41=0))))=0)))-1&gt;J$6,J$6,IF(J$5="",100,J$5)-INT(LOG(ABS(ROUND(AJ41,(IF(J$5="",100,J$5)-1)-INT(LOG(ABS(AJ41)+(AJ41=0)))))+(ROUND(AJ41,(IF(J$5="",100,J$5)-1)-INT(LOG(ABS(AJ41)+(AJ41=0))))=0)))-1)))))</f>
        <v/>
      </c>
      <c r="K41" s="163" t="str">
        <f>IF(AK41="","",TEXT(ROUND(AK41,(IF(K$5="",100,K$5)-1)-INT(LOG(ABS(AK41)+(AK41=0)))),"#,##0"&amp;IF(INT(LOG(ABS(ROUND(AK41,(IF(K$5="",100,K$5)-1)-INT(LOG(ABS(AK41)+(AK41=0)))))+(ROUND(AK41,(IF(K$5="",100,K$5)-1)-INT(LOG(ABS(AK41)+(AK41=0))))=0)))+1&gt;=IF(K$5="",100,K$5),"",IF(K$6&gt;0,".","")&amp;REPT("0",IF(IF(K$5="",100,K$5)-INT(LOG(ABS(ROUND(AK41,(IF(K$5="",100,K$5)-1)-INT(LOG(ABS(AK41)+(AK41=0)))))+(ROUND(AK41,(IF(K$5="",100,K$5)-1)-INT(LOG(ABS(AK41)+(AK41=0))))=0)))-1&gt;K$6,K$6,IF(K$5="",100,K$5)-INT(LOG(ABS(ROUND(AK41,(IF(K$5="",100,K$5)-1)-INT(LOG(ABS(AK41)+(AK41=0)))))+(ROUND(AK41,(IF(K$5="",100,K$5)-1)-INT(LOG(ABS(AK41)+(AK41=0))))=0)))-1)))))</f>
        <v/>
      </c>
      <c r="L41" s="163" t="str">
        <f t="shared" si="5"/>
        <v/>
      </c>
      <c r="M41" s="163" t="str">
        <f t="shared" si="5"/>
        <v/>
      </c>
      <c r="N41" s="163" t="str">
        <f t="shared" si="5"/>
        <v/>
      </c>
      <c r="O41" s="163" t="str">
        <f t="shared" si="5"/>
        <v/>
      </c>
      <c r="P41" s="163" t="str">
        <f t="shared" si="5"/>
        <v/>
      </c>
      <c r="Q41" s="163" t="str">
        <f>IF(AQ41="","",TEXT(ROUND(AQ41,(IF(Q$5="",100,Q$5)-1)-INT(LOG(ABS(AQ41)+(AQ41=0)))),"#,##0"&amp;IF(INT(LOG(ABS(ROUND(AQ41,(IF(Q$5="",100,Q$5)-1)-INT(LOG(ABS(AQ41)+(AQ41=0)))))+(ROUND(AQ41,(IF(Q$5="",100,Q$5)-1)-INT(LOG(ABS(AQ41)+(AQ41=0))))=0)))+1&gt;=IF(Q$5="",100,Q$5),"",IF(Q$6&gt;0,".","")&amp;REPT("0",IF(IF(Q$5="",100,Q$5)-INT(LOG(ABS(ROUND(AQ41,(IF(Q$5="",100,Q$5)-1)-INT(LOG(ABS(AQ41)+(AQ41=0)))))+(ROUND(AQ41,(IF(Q$5="",100,Q$5)-1)-INT(LOG(ABS(AQ41)+(AQ41=0))))=0)))-1&gt;Q$6,Q$6,IF(Q$5="",100,Q$5)-INT(LOG(ABS(ROUND(AQ41,(IF(Q$5="",100,Q$5)-1)-INT(LOG(ABS(AQ41)+(AQ41=0)))))+(ROUND(AQ41,(IF(Q$5="",100,Q$5)-1)-INT(LOG(ABS(AQ41)+(AQ41=0))))=0)))-1)))))</f>
        <v/>
      </c>
      <c r="R41" s="163" t="str">
        <f>IF(AR41="","",TEXT(ROUND(AR41,(IF(R$5="",100,R$5)-1)-INT(LOG(ABS(AR41)+(AR41=0)))),"#,##0"&amp;IF(INT(LOG(ABS(ROUND(AR41,(IF(R$5="",100,R$5)-1)-INT(LOG(ABS(AR41)+(AR41=0)))))+(ROUND(AR41,(IF(R$5="",100,R$5)-1)-INT(LOG(ABS(AR41)+(AR41=0))))=0)))+1&gt;=IF(R$5="",100,R$5),"",IF(R$6&gt;0,".","")&amp;REPT("0",IF(IF(R$5="",100,R$5)-INT(LOG(ABS(ROUND(AR41,(IF(R$5="",100,R$5)-1)-INT(LOG(ABS(AR41)+(AR41=0)))))+(ROUND(AR41,(IF(R$5="",100,R$5)-1)-INT(LOG(ABS(AR41)+(AR41=0))))=0)))-1&gt;R$6,R$6,IF(R$5="",100,R$5)-INT(LOG(ABS(ROUND(AR41,(IF(R$5="",100,R$5)-1)-INT(LOG(ABS(AR41)+(AR41=0)))))+(ROUND(AR41,(IF(R$5="",100,R$5)-1)-INT(LOG(ABS(AR41)+(AR41=0))))=0)))-1)))))</f>
        <v/>
      </c>
      <c r="S41" s="163" t="str">
        <f>IF(AS41="","",TEXT(ROUND(AS41,(IF(S$5="",100,S$5)-1)-INT(LOG(ABS(AS41)+(AS41=0)))),"#,##0"&amp;IF(INT(LOG(ABS(ROUND(AS41,(IF(S$5="",100,S$5)-1)-INT(LOG(ABS(AS41)+(AS41=0)))))+(ROUND(AS41,(IF(S$5="",100,S$5)-1)-INT(LOG(ABS(AS41)+(AS41=0))))=0)))+1&gt;=IF(S$5="",100,S$5),"",IF(S$6&gt;0,".","")&amp;REPT("0",IF(IF(S$5="",100,S$5)-INT(LOG(ABS(ROUND(AS41,(IF(S$5="",100,S$5)-1)-INT(LOG(ABS(AS41)+(AS41=0)))))+(ROUND(AS41,(IF(S$5="",100,S$5)-1)-INT(LOG(ABS(AS41)+(AS41=0))))=0)))-1&gt;S$6,S$6,IF(S$5="",100,S$5)-INT(LOG(ABS(ROUND(AS41,(IF(S$5="",100,S$5)-1)-INT(LOG(ABS(AS41)+(AS41=0)))))+(ROUND(AS41,(IF(S$5="",100,S$5)-1)-INT(LOG(ABS(AS41)+(AS41=0))))=0)))-1)))))</f>
        <v/>
      </c>
      <c r="T41" s="163" t="str">
        <f>IF(AT41="","",TEXT(ROUND(AT41,(IF(T$5="",100,T$5)-1)-INT(LOG(ABS(AT41)+(AT41=0)))),"#,##0"&amp;IF(INT(LOG(ABS(ROUND(AT41,(IF(T$5="",100,T$5)-1)-INT(LOG(ABS(AT41)+(AT41=0)))))+(ROUND(AT41,(IF(T$5="",100,T$5)-1)-INT(LOG(ABS(AT41)+(AT41=0))))=0)))+1&gt;=IF(T$5="",100,T$5),"",IF(T$6&gt;0,".","")&amp;REPT("0",IF(IF(T$5="",100,T$5)-INT(LOG(ABS(ROUND(AT41,(IF(T$5="",100,T$5)-1)-INT(LOG(ABS(AT41)+(AT41=0)))))+(ROUND(AT41,(IF(T$5="",100,T$5)-1)-INT(LOG(ABS(AT41)+(AT41=0))))=0)))-1&gt;T$6,T$6,IF(T$5="",100,T$5)-INT(LOG(ABS(ROUND(AT41,(IF(T$5="",100,T$5)-1)-INT(LOG(ABS(AT41)+(AT41=0)))))+(ROUND(AT41,(IF(T$5="",100,T$5)-1)-INT(LOG(ABS(AT41)+(AT41=0))))=0)))-1)))))</f>
        <v/>
      </c>
      <c r="U41" s="163" t="str">
        <f>IF(AU41="","",TEXT(ROUND(AU41,(IF(U$5="",100,U$5)-1)-INT(LOG(ABS(AU41)+(AU41=0)))),"#,##0"&amp;IF(INT(LOG(ABS(ROUND(AU41,(IF(U$5="",100,U$5)-1)-INT(LOG(ABS(AU41)+(AU41=0)))))+(ROUND(AU41,(IF(U$5="",100,U$5)-1)-INT(LOG(ABS(AU41)+(AU41=0))))=0)))+1&gt;=IF(U$5="",100,U$5),"",IF(U$6&gt;0,".","")&amp;REPT("0",IF(IF(U$5="",100,U$5)-INT(LOG(ABS(ROUND(AU41,(IF(U$5="",100,U$5)-1)-INT(LOG(ABS(AU41)+(AU41=0)))))+(ROUND(AU41,(IF(U$5="",100,U$5)-1)-INT(LOG(ABS(AU41)+(AU41=0))))=0)))-1&gt;U$6,U$6,IF(U$5="",100,U$5)-INT(LOG(ABS(ROUND(AU41,(IF(U$5="",100,U$5)-1)-INT(LOG(ABS(AU41)+(AU41=0)))))+(ROUND(AU41,(IF(U$5="",100,U$5)-1)-INT(LOG(ABS(AU41)+(AU41=0))))=0)))-1)))))</f>
        <v/>
      </c>
      <c r="V41" s="163" t="str">
        <f>IF(AV41="","",TEXT(ROUND(AV41,(IF(V$5="",100,V$5)-1)-INT(LOG(ABS(AV41)+(AV41=0)))),"#,##0"&amp;IF(INT(LOG(ABS(ROUND(AV41,(IF(V$5="",100,V$5)-1)-INT(LOG(ABS(AV41)+(AV41=0)))))+(ROUND(AV41,(IF(V$5="",100,V$5)-1)-INT(LOG(ABS(AV41)+(AV41=0))))=0)))+1&gt;=IF(V$5="",100,V$5),"",IF(V$6&gt;0,".","")&amp;REPT("0",IF(IF(V$5="",100,V$5)-INT(LOG(ABS(ROUND(AV41,(IF(V$5="",100,V$5)-1)-INT(LOG(ABS(AV41)+(AV41=0)))))+(ROUND(AV41,(IF(V$5="",100,V$5)-1)-INT(LOG(ABS(AV41)+(AV41=0))))=0)))-1&gt;V$6,V$6,IF(V$5="",100,V$5)-INT(LOG(ABS(ROUND(AV41,(IF(V$5="",100,V$5)-1)-INT(LOG(ABS(AV41)+(AV41=0)))))+(ROUND(AV41,(IF(V$5="",100,V$5)-1)-INT(LOG(ABS(AV41)+(AV41=0))))=0)))-1)))))</f>
        <v/>
      </c>
      <c r="W41" s="163" t="str">
        <f t="shared" si="4"/>
        <v/>
      </c>
      <c r="X41" s="163" t="str">
        <f t="shared" si="4"/>
        <v/>
      </c>
      <c r="Y41" s="163" t="str">
        <f t="shared" si="4"/>
        <v/>
      </c>
      <c r="Z41" s="163" t="str">
        <f t="shared" si="4"/>
        <v/>
      </c>
      <c r="AA41" s="163" t="str">
        <f t="shared" si="4"/>
        <v/>
      </c>
      <c r="AC41" s="175" t="s">
        <v>58</v>
      </c>
      <c r="AD41" s="176" t="str">
        <f t="shared" ref="AD41:BA41" si="8">IF(COUNT(AD7:AD37)=0,"",MIN(AD7:AD37))</f>
        <v/>
      </c>
      <c r="AE41" s="176" t="str">
        <f t="shared" si="8"/>
        <v/>
      </c>
      <c r="AF41" s="176" t="str">
        <f t="shared" si="8"/>
        <v/>
      </c>
      <c r="AG41" s="176" t="str">
        <f t="shared" si="8"/>
        <v/>
      </c>
      <c r="AH41" s="176" t="str">
        <f t="shared" si="8"/>
        <v/>
      </c>
      <c r="AI41" s="176" t="str">
        <f t="shared" si="8"/>
        <v/>
      </c>
      <c r="AJ41" s="176" t="str">
        <f t="shared" si="8"/>
        <v/>
      </c>
      <c r="AK41" s="176" t="str">
        <f t="shared" si="8"/>
        <v/>
      </c>
      <c r="AL41" s="176" t="str">
        <f t="shared" si="8"/>
        <v/>
      </c>
      <c r="AM41" s="176" t="str">
        <f t="shared" si="8"/>
        <v/>
      </c>
      <c r="AN41" s="176" t="str">
        <f t="shared" si="8"/>
        <v/>
      </c>
      <c r="AO41" s="176" t="str">
        <f t="shared" si="8"/>
        <v/>
      </c>
      <c r="AP41" s="176" t="str">
        <f t="shared" si="8"/>
        <v/>
      </c>
      <c r="AQ41" s="176" t="str">
        <f t="shared" si="8"/>
        <v/>
      </c>
      <c r="AR41" s="176" t="str">
        <f t="shared" si="8"/>
        <v/>
      </c>
      <c r="AS41" s="176" t="str">
        <f t="shared" si="8"/>
        <v/>
      </c>
      <c r="AT41" s="176" t="str">
        <f t="shared" si="8"/>
        <v/>
      </c>
      <c r="AU41" s="176" t="str">
        <f t="shared" si="8"/>
        <v/>
      </c>
      <c r="AV41" s="176" t="str">
        <f t="shared" si="8"/>
        <v/>
      </c>
      <c r="AW41" s="176" t="str">
        <f t="shared" si="8"/>
        <v/>
      </c>
      <c r="AX41" s="176" t="str">
        <f t="shared" si="8"/>
        <v/>
      </c>
      <c r="AY41" s="176" t="str">
        <f t="shared" si="8"/>
        <v/>
      </c>
      <c r="AZ41" s="176" t="str">
        <f t="shared" si="8"/>
        <v/>
      </c>
      <c r="BA41" s="176" t="str">
        <f t="shared" si="8"/>
        <v/>
      </c>
    </row>
    <row r="42" spans="1:53" s="141" customFormat="1" ht="11.25" customHeight="1">
      <c r="A42" s="152" t="s">
        <v>42</v>
      </c>
      <c r="B42" s="157"/>
      <c r="C42" s="149" t="s">
        <v>58</v>
      </c>
      <c r="D42" s="149" t="s">
        <v>58</v>
      </c>
      <c r="E42" s="163" t="str">
        <f t="shared" si="3"/>
        <v/>
      </c>
      <c r="F42" s="163" t="str">
        <f t="shared" si="3"/>
        <v/>
      </c>
      <c r="G42" s="163" t="str">
        <f t="shared" si="3"/>
        <v/>
      </c>
      <c r="H42" s="163" t="str">
        <f t="shared" si="3"/>
        <v/>
      </c>
      <c r="I42" s="163" t="str">
        <f t="shared" si="3"/>
        <v/>
      </c>
      <c r="J42" s="149" t="s">
        <v>58</v>
      </c>
      <c r="K42" s="149" t="s">
        <v>58</v>
      </c>
      <c r="L42" s="149" t="s">
        <v>58</v>
      </c>
      <c r="M42" s="149" t="s">
        <v>58</v>
      </c>
      <c r="N42" s="149" t="s">
        <v>58</v>
      </c>
      <c r="O42" s="149" t="s">
        <v>58</v>
      </c>
      <c r="P42" s="149" t="s">
        <v>58</v>
      </c>
      <c r="Q42" s="149" t="s">
        <v>58</v>
      </c>
      <c r="R42" s="149" t="s">
        <v>58</v>
      </c>
      <c r="S42" s="149" t="s">
        <v>58</v>
      </c>
      <c r="T42" s="149" t="s">
        <v>58</v>
      </c>
      <c r="U42" s="163" t="str">
        <f>IF(AU42="","",TEXT(ROUND(AU42,(IF(U$5="",100,U$5)-1)-INT(LOG(ABS(AU42)+(AU42=0)))),"#,##0"&amp;IF(INT(LOG(ABS(ROUND(AU42,(IF(U$5="",100,U$5)-1)-INT(LOG(ABS(AU42)+(AU42=0)))))+(ROUND(AU42,(IF(U$5="",100,U$5)-1)-INT(LOG(ABS(AU42)+(AU42=0))))=0)))+1&gt;=IF(U$5="",100,U$5),"",IF(U$6&gt;0,".","")&amp;REPT("0",IF(IF(U$5="",100,U$5)-INT(LOG(ABS(ROUND(AU42,(IF(U$5="",100,U$5)-1)-INT(LOG(ABS(AU42)+(AU42=0)))))+(ROUND(AU42,(IF(U$5="",100,U$5)-1)-INT(LOG(ABS(AU42)+(AU42=0))))=0)))-1&gt;U$6,U$6,IF(U$5="",100,U$5)-INT(LOG(ABS(ROUND(AU42,(IF(U$5="",100,U$5)-1)-INT(LOG(ABS(AU42)+(AU42=0)))))+(ROUND(AU42,(IF(U$5="",100,U$5)-1)-INT(LOG(ABS(AU42)+(AU42=0))))=0)))-1)))))</f>
        <v/>
      </c>
      <c r="V42" s="149" t="s">
        <v>58</v>
      </c>
      <c r="W42" s="163" t="str">
        <f t="shared" si="4"/>
        <v/>
      </c>
      <c r="X42" s="163" t="str">
        <f t="shared" si="4"/>
        <v/>
      </c>
      <c r="Y42" s="163" t="str">
        <f t="shared" si="4"/>
        <v/>
      </c>
      <c r="Z42" s="163" t="str">
        <f t="shared" si="4"/>
        <v/>
      </c>
      <c r="AA42" s="163" t="str">
        <f t="shared" si="4"/>
        <v/>
      </c>
      <c r="AC42" s="175" t="s">
        <v>58</v>
      </c>
      <c r="AD42" s="175" t="s">
        <v>58</v>
      </c>
      <c r="AE42" s="176"/>
      <c r="AF42" s="176"/>
      <c r="AG42" s="176"/>
      <c r="AH42" s="176"/>
      <c r="AI42" s="176"/>
      <c r="AJ42" s="175" t="s">
        <v>58</v>
      </c>
      <c r="AK42" s="175" t="s">
        <v>58</v>
      </c>
      <c r="AL42" s="175" t="s">
        <v>58</v>
      </c>
      <c r="AM42" s="175" t="s">
        <v>58</v>
      </c>
      <c r="AN42" s="175" t="s">
        <v>58</v>
      </c>
      <c r="AO42" s="175" t="s">
        <v>58</v>
      </c>
      <c r="AP42" s="175" t="s">
        <v>58</v>
      </c>
      <c r="AQ42" s="175" t="s">
        <v>58</v>
      </c>
      <c r="AR42" s="175" t="s">
        <v>58</v>
      </c>
      <c r="AS42" s="175" t="s">
        <v>58</v>
      </c>
      <c r="AT42" s="175" t="s">
        <v>58</v>
      </c>
      <c r="AU42" s="176"/>
      <c r="AV42" s="175" t="s">
        <v>58</v>
      </c>
      <c r="AW42" s="175"/>
      <c r="AX42" s="176"/>
      <c r="AY42" s="176"/>
      <c r="AZ42" s="176"/>
      <c r="BA42" s="176"/>
    </row>
    <row r="43" spans="1:53" s="141" customFormat="1" ht="11.25" customHeight="1">
      <c r="A43" s="153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58"/>
      <c r="Z43" s="158"/>
      <c r="AA43" s="158"/>
    </row>
    <row r="44" spans="1:53" s="142" customFormat="1">
      <c r="B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</row>
    <row r="45" spans="1:53" s="142" customFormat="1">
      <c r="B45" s="159"/>
      <c r="D45" s="159"/>
      <c r="E45" s="159"/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59"/>
      <c r="Z45" s="159"/>
      <c r="AA45" s="159"/>
    </row>
    <row r="46" spans="1:53" s="142" customFormat="1">
      <c r="B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</row>
    <row r="47" spans="1:53" s="142" customFormat="1">
      <c r="B47" s="159"/>
      <c r="D47" s="159"/>
      <c r="E47" s="159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59"/>
      <c r="Z47" s="159"/>
      <c r="AA47" s="159"/>
    </row>
    <row r="48" spans="1:53" s="142" customFormat="1">
      <c r="B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59"/>
      <c r="Z48" s="159"/>
      <c r="AA48" s="159"/>
    </row>
    <row r="49" spans="1:27" s="142" customFormat="1">
      <c r="B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59"/>
      <c r="Z49" s="159"/>
      <c r="AA49" s="159"/>
    </row>
    <row r="50" spans="1:27" s="142" customFormat="1">
      <c r="B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</row>
    <row r="51" spans="1:27" s="142" customFormat="1">
      <c r="B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</row>
    <row r="52" spans="1:27" s="139" customFormat="1">
      <c r="B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</row>
    <row r="53" spans="1:27" s="139" customFormat="1" ht="13.5" customHeight="1">
      <c r="D53" s="140"/>
      <c r="E53" s="140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</row>
    <row r="54" spans="1:27">
      <c r="G54" s="140"/>
    </row>
    <row r="55" spans="1:27">
      <c r="G55" s="140"/>
    </row>
    <row r="56" spans="1:27">
      <c r="G56" s="140"/>
    </row>
    <row r="57" spans="1:27">
      <c r="G57" s="140"/>
    </row>
    <row r="58" spans="1:27">
      <c r="G58" s="140"/>
    </row>
    <row r="59" spans="1:27">
      <c r="G59" s="140"/>
    </row>
  </sheetData>
  <mergeCells count="36">
    <mergeCell ref="J2:K2"/>
    <mergeCell ref="L2:O2"/>
    <mergeCell ref="P2:S2"/>
    <mergeCell ref="T2:W2"/>
    <mergeCell ref="X2:Z2"/>
    <mergeCell ref="AJ2:AK2"/>
    <mergeCell ref="AL2:AO2"/>
    <mergeCell ref="AP2:AS2"/>
    <mergeCell ref="AT2:AW2"/>
    <mergeCell ref="AX2:AZ2"/>
    <mergeCell ref="A5:B5"/>
    <mergeCell ref="A6:B6"/>
    <mergeCell ref="A38:B38"/>
    <mergeCell ref="A39:B39"/>
    <mergeCell ref="A40:B40"/>
    <mergeCell ref="A41:B41"/>
    <mergeCell ref="A42:B42"/>
    <mergeCell ref="A43:AA43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AA2:AA3"/>
    <mergeCell ref="AC2:AC3"/>
    <mergeCell ref="AD2:AD3"/>
    <mergeCell ref="AE2:AE3"/>
    <mergeCell ref="AF2:AF3"/>
    <mergeCell ref="AG2:AG3"/>
    <mergeCell ref="AH2:AH3"/>
    <mergeCell ref="AI2:AI3"/>
    <mergeCell ref="BA2:BA3"/>
  </mergeCells>
  <phoneticPr fontId="3"/>
  <printOptions horizontalCentered="1"/>
  <pageMargins left="0.39370078740157477" right="0.39370078740157477" top="0.78740157480314954" bottom="0.55118110236220463" header="0.19685039370078738" footer="0.19685039370078738"/>
  <pageSetup paperSize="9" fitToWidth="1" fitToHeight="1" orientation="landscape" usePrinterDefaults="1" horizontalDpi="6553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Y42"/>
  <sheetViews>
    <sheetView view="pageBreakPreview" zoomScaleSheetLayoutView="100" workbookViewId="0">
      <selection activeCell="Y1" sqref="Y1"/>
    </sheetView>
  </sheetViews>
  <sheetFormatPr defaultRowHeight="9.6"/>
  <cols>
    <col min="1" max="2" width="3.375" style="138" customWidth="1"/>
    <col min="3" max="3" width="8" style="138" customWidth="1"/>
    <col min="4" max="6" width="3.625" style="138" customWidth="1"/>
    <col min="7" max="9" width="4.625" style="138" customWidth="1"/>
    <col min="10" max="10" width="8" style="138" customWidth="1"/>
    <col min="11" max="12" width="7.875" style="138" customWidth="1"/>
    <col min="13" max="22" width="4.625" style="138" customWidth="1"/>
    <col min="23" max="23" width="4.625" style="180" customWidth="1"/>
    <col min="24" max="24" width="27.625" style="138" customWidth="1"/>
    <col min="25" max="46" width="4.625" style="138" customWidth="1"/>
    <col min="47" max="16384" width="9" style="138" customWidth="1"/>
  </cols>
  <sheetData>
    <row r="1" spans="1:51" s="139" customFormat="1" ht="23.25" customHeight="1">
      <c r="A1" s="143" t="str">
        <f>"水質試験月報1　"&amp;AA1&amp;"年"&amp;AC1&amp;"月分"</f>
        <v>水質試験月報1　2019年2月分</v>
      </c>
      <c r="F1" s="191"/>
      <c r="I1" s="193"/>
      <c r="W1" s="172"/>
      <c r="X1" s="172"/>
      <c r="Z1" s="96" t="s">
        <v>132</v>
      </c>
      <c r="AA1" s="100">
        <v>2019</v>
      </c>
      <c r="AB1" s="102" t="s">
        <v>247</v>
      </c>
      <c r="AC1" s="107">
        <v>2</v>
      </c>
    </row>
    <row r="2" spans="1:51" s="139" customFormat="1" ht="12" customHeight="1">
      <c r="A2" s="181" t="s">
        <v>28</v>
      </c>
      <c r="B2" s="181" t="s">
        <v>31</v>
      </c>
      <c r="C2" s="181" t="s">
        <v>9</v>
      </c>
      <c r="D2" s="152" t="s">
        <v>90</v>
      </c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57"/>
      <c r="U2" s="152" t="s">
        <v>44</v>
      </c>
      <c r="V2" s="171"/>
      <c r="W2" s="157"/>
      <c r="Z2" s="181" t="s">
        <v>9</v>
      </c>
      <c r="AA2" s="152" t="s">
        <v>90</v>
      </c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57"/>
      <c r="AR2" s="152" t="s">
        <v>44</v>
      </c>
      <c r="AS2" s="171"/>
      <c r="AT2" s="157"/>
    </row>
    <row r="3" spans="1:51" s="140" customFormat="1" ht="48" customHeight="1">
      <c r="A3" s="182"/>
      <c r="B3" s="182"/>
      <c r="C3" s="182"/>
      <c r="D3" s="190" t="s">
        <v>46</v>
      </c>
      <c r="E3" s="190" t="s">
        <v>49</v>
      </c>
      <c r="F3" s="192" t="s">
        <v>50</v>
      </c>
      <c r="G3" s="192" t="s">
        <v>52</v>
      </c>
      <c r="H3" s="192" t="s">
        <v>53</v>
      </c>
      <c r="I3" s="192" t="s">
        <v>39</v>
      </c>
      <c r="J3" s="168" t="s">
        <v>221</v>
      </c>
      <c r="K3" s="168" t="s">
        <v>103</v>
      </c>
      <c r="L3" s="168" t="s">
        <v>105</v>
      </c>
      <c r="M3" s="168" t="s">
        <v>95</v>
      </c>
      <c r="N3" s="168" t="s">
        <v>110</v>
      </c>
      <c r="O3" s="192" t="s">
        <v>112</v>
      </c>
      <c r="P3" s="192" t="s">
        <v>47</v>
      </c>
      <c r="Q3" s="192" t="s">
        <v>204</v>
      </c>
      <c r="R3" s="168" t="s">
        <v>97</v>
      </c>
      <c r="S3" s="168" t="s">
        <v>100</v>
      </c>
      <c r="T3" s="168" t="s">
        <v>98</v>
      </c>
      <c r="U3" s="192" t="s">
        <v>52</v>
      </c>
      <c r="V3" s="192" t="s">
        <v>53</v>
      </c>
      <c r="W3" s="192" t="s">
        <v>39</v>
      </c>
      <c r="X3" s="140"/>
      <c r="Z3" s="182"/>
      <c r="AA3" s="190" t="s">
        <v>46</v>
      </c>
      <c r="AB3" s="190" t="s">
        <v>49</v>
      </c>
      <c r="AC3" s="192" t="s">
        <v>50</v>
      </c>
      <c r="AD3" s="192" t="s">
        <v>52</v>
      </c>
      <c r="AE3" s="192" t="s">
        <v>53</v>
      </c>
      <c r="AF3" s="192" t="s">
        <v>39</v>
      </c>
      <c r="AG3" s="168" t="s">
        <v>221</v>
      </c>
      <c r="AH3" s="168" t="s">
        <v>103</v>
      </c>
      <c r="AI3" s="168" t="s">
        <v>105</v>
      </c>
      <c r="AJ3" s="168" t="s">
        <v>95</v>
      </c>
      <c r="AK3" s="168" t="s">
        <v>110</v>
      </c>
      <c r="AL3" s="192" t="s">
        <v>112</v>
      </c>
      <c r="AM3" s="192" t="s">
        <v>47</v>
      </c>
      <c r="AN3" s="192" t="s">
        <v>204</v>
      </c>
      <c r="AO3" s="168" t="s">
        <v>97</v>
      </c>
      <c r="AP3" s="168" t="s">
        <v>100</v>
      </c>
      <c r="AQ3" s="168" t="s">
        <v>98</v>
      </c>
      <c r="AR3" s="192" t="s">
        <v>52</v>
      </c>
      <c r="AS3" s="192" t="s">
        <v>53</v>
      </c>
      <c r="AT3" s="192" t="s">
        <v>39</v>
      </c>
      <c r="AX3" s="140"/>
      <c r="AY3" s="140"/>
    </row>
    <row r="4" spans="1:51" ht="11.4">
      <c r="A4" s="146"/>
      <c r="B4" s="146"/>
      <c r="C4" s="160" t="s">
        <v>67</v>
      </c>
      <c r="D4" s="160" t="s">
        <v>18</v>
      </c>
      <c r="E4" s="160" t="s">
        <v>92</v>
      </c>
      <c r="F4" s="160"/>
      <c r="G4" s="160" t="s">
        <v>36</v>
      </c>
      <c r="H4" s="160" t="s">
        <v>36</v>
      </c>
      <c r="I4" s="160" t="s">
        <v>36</v>
      </c>
      <c r="J4" s="194" t="s">
        <v>277</v>
      </c>
      <c r="K4" s="160"/>
      <c r="L4" s="160"/>
      <c r="M4" s="160" t="s">
        <v>36</v>
      </c>
      <c r="N4" s="194" t="s">
        <v>36</v>
      </c>
      <c r="O4" s="194" t="s">
        <v>36</v>
      </c>
      <c r="P4" s="194" t="s">
        <v>36</v>
      </c>
      <c r="Q4" s="194" t="s">
        <v>36</v>
      </c>
      <c r="R4" s="160" t="s">
        <v>36</v>
      </c>
      <c r="S4" s="160" t="s">
        <v>36</v>
      </c>
      <c r="T4" s="160" t="s">
        <v>36</v>
      </c>
      <c r="U4" s="197" t="s">
        <v>70</v>
      </c>
      <c r="V4" s="197" t="s">
        <v>70</v>
      </c>
      <c r="W4" s="197" t="s">
        <v>70</v>
      </c>
      <c r="Z4" s="160" t="s">
        <v>67</v>
      </c>
      <c r="AA4" s="160" t="s">
        <v>18</v>
      </c>
      <c r="AB4" s="160" t="s">
        <v>92</v>
      </c>
      <c r="AC4" s="194"/>
      <c r="AD4" s="194" t="s">
        <v>36</v>
      </c>
      <c r="AE4" s="194" t="s">
        <v>36</v>
      </c>
      <c r="AF4" s="194" t="s">
        <v>36</v>
      </c>
      <c r="AG4" s="194" t="s">
        <v>277</v>
      </c>
      <c r="AH4" s="194"/>
      <c r="AI4" s="194"/>
      <c r="AJ4" s="194" t="s">
        <v>36</v>
      </c>
      <c r="AK4" s="194" t="s">
        <v>36</v>
      </c>
      <c r="AL4" s="194" t="s">
        <v>36</v>
      </c>
      <c r="AM4" s="194" t="s">
        <v>36</v>
      </c>
      <c r="AN4" s="194" t="s">
        <v>36</v>
      </c>
      <c r="AO4" s="194" t="s">
        <v>36</v>
      </c>
      <c r="AP4" s="194" t="s">
        <v>36</v>
      </c>
      <c r="AQ4" s="194" t="s">
        <v>36</v>
      </c>
      <c r="AR4" s="199" t="s">
        <v>70</v>
      </c>
      <c r="AS4" s="199" t="s">
        <v>70</v>
      </c>
      <c r="AT4" s="199" t="s">
        <v>70</v>
      </c>
    </row>
    <row r="5" spans="1:51" ht="11.25" customHeight="1">
      <c r="A5" s="147" t="s">
        <v>175</v>
      </c>
      <c r="B5" s="147"/>
      <c r="C5" s="162"/>
      <c r="D5" s="162"/>
      <c r="E5" s="162"/>
      <c r="F5" s="162"/>
      <c r="G5" s="162">
        <v>3</v>
      </c>
      <c r="H5" s="162">
        <v>3</v>
      </c>
      <c r="I5" s="162">
        <v>3</v>
      </c>
      <c r="J5" s="162">
        <v>2</v>
      </c>
      <c r="K5" s="160" t="s">
        <v>58</v>
      </c>
      <c r="L5" s="160" t="s">
        <v>58</v>
      </c>
      <c r="M5" s="162">
        <v>3</v>
      </c>
      <c r="N5" s="162">
        <v>3</v>
      </c>
      <c r="O5" s="162">
        <v>3</v>
      </c>
      <c r="P5" s="162">
        <v>3</v>
      </c>
      <c r="Q5" s="162">
        <v>3</v>
      </c>
      <c r="R5" s="162">
        <v>3</v>
      </c>
      <c r="S5" s="162">
        <v>3</v>
      </c>
      <c r="T5" s="162">
        <v>3</v>
      </c>
      <c r="U5" s="162"/>
      <c r="V5" s="162"/>
      <c r="W5" s="162"/>
      <c r="Z5" s="178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</row>
    <row r="6" spans="1:51" ht="11.25" customHeight="1">
      <c r="A6" s="148" t="s">
        <v>245</v>
      </c>
      <c r="B6" s="154"/>
      <c r="C6" s="187">
        <v>0</v>
      </c>
      <c r="D6" s="162">
        <v>0</v>
      </c>
      <c r="E6" s="162">
        <v>0</v>
      </c>
      <c r="F6" s="162">
        <v>1</v>
      </c>
      <c r="G6" s="162">
        <v>1</v>
      </c>
      <c r="H6" s="162">
        <v>1</v>
      </c>
      <c r="I6" s="162">
        <v>1</v>
      </c>
      <c r="J6" s="162">
        <v>0</v>
      </c>
      <c r="K6" s="160" t="s">
        <v>58</v>
      </c>
      <c r="L6" s="160" t="s">
        <v>58</v>
      </c>
      <c r="M6" s="162">
        <v>1</v>
      </c>
      <c r="N6" s="162">
        <v>1</v>
      </c>
      <c r="O6" s="162">
        <v>1</v>
      </c>
      <c r="P6" s="162">
        <v>1</v>
      </c>
      <c r="Q6" s="162">
        <v>1</v>
      </c>
      <c r="R6" s="162">
        <v>1</v>
      </c>
      <c r="S6" s="162">
        <v>1</v>
      </c>
      <c r="T6" s="162">
        <v>1</v>
      </c>
      <c r="U6" s="162">
        <v>1</v>
      </c>
      <c r="V6" s="162">
        <v>1</v>
      </c>
      <c r="W6" s="162">
        <v>1</v>
      </c>
      <c r="Z6" s="178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</row>
    <row r="7" spans="1:51" ht="11.25" customHeight="1">
      <c r="A7" s="183">
        <v>1</v>
      </c>
      <c r="B7" s="155">
        <f>DATEVALUE(AA1&amp;"/"&amp;AC1&amp;"/1")</f>
        <v>43497</v>
      </c>
      <c r="C7" s="188" t="str">
        <f t="shared" ref="C7:J37" si="0">IF(Z7="","",TEXT(ROUND(Z7,(IF(C$5="",100,C$5)-1)-INT(LOG(ABS(Z7)+(Z7=0)))),"#,##0"&amp;IF(INT(LOG(ABS(ROUND(Z7,(IF(C$5="",100,C$5)-1)-INT(LOG(ABS(Z7)+(Z7=0)))))+(ROUND(Z7,(IF(C$5="",100,C$5)-1)-INT(LOG(ABS(Z7)+(Z7=0))))=0)))+1&gt;=IF(C$5="",100,C$5),"",IF(C$6&gt;0,".","")&amp;REPT("0",IF(IF(C$5="",100,C$5)-INT(LOG(ABS(ROUND(Z7,(IF(C$5="",100,C$5)-1)-INT(LOG(ABS(Z7)+(Z7=0)))))+(ROUND(Z7,(IF(C$5="",100,C$5)-1)-INT(LOG(ABS(Z7)+(Z7=0))))=0)))-1&gt;C$6,C$6,IF(C$5="",100,C$5)-INT(LOG(ABS(ROUND(Z7,(IF(C$5="",100,C$5)-1)-INT(LOG(ABS(Z7)+(Z7=0)))))+(ROUND(Z7,(IF(C$5="",100,C$5)-1)-INT(LOG(ABS(Z7)+(Z7=0))))=0)))-1)))))</f>
        <v/>
      </c>
      <c r="D7" s="188" t="str">
        <f t="shared" si="0"/>
        <v/>
      </c>
      <c r="E7" s="188" t="str">
        <f t="shared" si="0"/>
        <v/>
      </c>
      <c r="F7" s="188" t="str">
        <f t="shared" si="0"/>
        <v/>
      </c>
      <c r="G7" s="188" t="str">
        <f t="shared" si="0"/>
        <v/>
      </c>
      <c r="H7" s="188" t="str">
        <f t="shared" si="0"/>
        <v/>
      </c>
      <c r="I7" s="188" t="str">
        <f t="shared" si="0"/>
        <v/>
      </c>
      <c r="J7" s="188" t="str">
        <f t="shared" si="0"/>
        <v/>
      </c>
      <c r="K7" s="195" t="str">
        <f t="shared" ref="K7:L37" si="1">IF(AH7="","",AH7)</f>
        <v/>
      </c>
      <c r="L7" s="195" t="str">
        <f t="shared" si="1"/>
        <v/>
      </c>
      <c r="M7" s="188" t="str">
        <f t="shared" ref="M7:W37" si="2">IF(AJ7="","",TEXT(ROUND(AJ7,(IF(M$5="",100,M$5)-1)-INT(LOG(ABS(AJ7)+(AJ7=0)))),"#,##0"&amp;IF(INT(LOG(ABS(ROUND(AJ7,(IF(M$5="",100,M$5)-1)-INT(LOG(ABS(AJ7)+(AJ7=0)))))+(ROUND(AJ7,(IF(M$5="",100,M$5)-1)-INT(LOG(ABS(AJ7)+(AJ7=0))))=0)))+1&gt;=IF(M$5="",100,M$5),"",IF(M$6&gt;0,".","")&amp;REPT("0",IF(IF(M$5="",100,M$5)-INT(LOG(ABS(ROUND(AJ7,(IF(M$5="",100,M$5)-1)-INT(LOG(ABS(AJ7)+(AJ7=0)))))+(ROUND(AJ7,(IF(M$5="",100,M$5)-1)-INT(LOG(ABS(AJ7)+(AJ7=0))))=0)))-1&gt;M$6,M$6,IF(M$5="",100,M$5)-INT(LOG(ABS(ROUND(AJ7,(IF(M$5="",100,M$5)-1)-INT(LOG(ABS(AJ7)+(AJ7=0)))))+(ROUND(AJ7,(IF(M$5="",100,M$5)-1)-INT(LOG(ABS(AJ7)+(AJ7=0))))=0)))-1)))))</f>
        <v/>
      </c>
      <c r="N7" s="188" t="str">
        <f t="shared" si="2"/>
        <v/>
      </c>
      <c r="O7" s="188" t="str">
        <f t="shared" si="2"/>
        <v/>
      </c>
      <c r="P7" s="188" t="str">
        <f t="shared" si="2"/>
        <v/>
      </c>
      <c r="Q7" s="188" t="str">
        <f t="shared" si="2"/>
        <v/>
      </c>
      <c r="R7" s="188" t="str">
        <f t="shared" si="2"/>
        <v/>
      </c>
      <c r="S7" s="188" t="str">
        <f t="shared" si="2"/>
        <v/>
      </c>
      <c r="T7" s="188" t="str">
        <f t="shared" si="2"/>
        <v/>
      </c>
      <c r="U7" s="188" t="str">
        <f t="shared" si="2"/>
        <v/>
      </c>
      <c r="V7" s="188" t="str">
        <f t="shared" si="2"/>
        <v/>
      </c>
      <c r="W7" s="188" t="str">
        <f t="shared" si="2"/>
        <v/>
      </c>
      <c r="Z7" s="188"/>
      <c r="AA7" s="178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X7" s="200"/>
      <c r="AY7" s="200"/>
    </row>
    <row r="8" spans="1:51" ht="11.25" customHeight="1">
      <c r="A8" s="183">
        <v>2</v>
      </c>
      <c r="B8" s="155">
        <f t="shared" ref="B8:B37" si="3">B7+1</f>
        <v>43498</v>
      </c>
      <c r="C8" s="188" t="str">
        <f t="shared" si="0"/>
        <v/>
      </c>
      <c r="D8" s="188" t="str">
        <f t="shared" si="0"/>
        <v/>
      </c>
      <c r="E8" s="188" t="str">
        <f t="shared" si="0"/>
        <v/>
      </c>
      <c r="F8" s="188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95" t="str">
        <f t="shared" si="1"/>
        <v/>
      </c>
      <c r="L8" s="195" t="str">
        <f t="shared" si="1"/>
        <v/>
      </c>
      <c r="M8" s="163" t="str">
        <f t="shared" si="2"/>
        <v/>
      </c>
      <c r="N8" s="163" t="str">
        <f t="shared" si="2"/>
        <v/>
      </c>
      <c r="O8" s="163" t="str">
        <f t="shared" si="2"/>
        <v/>
      </c>
      <c r="P8" s="163" t="str">
        <f t="shared" si="2"/>
        <v/>
      </c>
      <c r="Q8" s="163" t="str">
        <f t="shared" si="2"/>
        <v/>
      </c>
      <c r="R8" s="163" t="str">
        <f t="shared" si="2"/>
        <v/>
      </c>
      <c r="S8" s="163" t="str">
        <f t="shared" si="2"/>
        <v/>
      </c>
      <c r="T8" s="163" t="str">
        <f t="shared" si="2"/>
        <v/>
      </c>
      <c r="U8" s="188" t="str">
        <f t="shared" si="2"/>
        <v/>
      </c>
      <c r="V8" s="188" t="str">
        <f t="shared" si="2"/>
        <v/>
      </c>
      <c r="W8" s="188" t="str">
        <f t="shared" si="2"/>
        <v/>
      </c>
      <c r="Z8" s="188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</row>
    <row r="9" spans="1:51" ht="11.25" customHeight="1">
      <c r="A9" s="183">
        <v>3</v>
      </c>
      <c r="B9" s="155">
        <f t="shared" si="3"/>
        <v>43499</v>
      </c>
      <c r="C9" s="188" t="str">
        <f t="shared" si="0"/>
        <v/>
      </c>
      <c r="D9" s="188" t="str">
        <f t="shared" si="0"/>
        <v/>
      </c>
      <c r="E9" s="188" t="str">
        <f t="shared" si="0"/>
        <v/>
      </c>
      <c r="F9" s="188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95" t="str">
        <f t="shared" si="1"/>
        <v/>
      </c>
      <c r="L9" s="195" t="str">
        <f t="shared" si="1"/>
        <v/>
      </c>
      <c r="M9" s="163" t="str">
        <f t="shared" si="2"/>
        <v/>
      </c>
      <c r="N9" s="163" t="str">
        <f t="shared" si="2"/>
        <v/>
      </c>
      <c r="O9" s="163" t="str">
        <f t="shared" si="2"/>
        <v/>
      </c>
      <c r="P9" s="163" t="str">
        <f t="shared" si="2"/>
        <v/>
      </c>
      <c r="Q9" s="163" t="str">
        <f t="shared" si="2"/>
        <v/>
      </c>
      <c r="R9" s="163" t="str">
        <f t="shared" si="2"/>
        <v/>
      </c>
      <c r="S9" s="163" t="str">
        <f t="shared" si="2"/>
        <v/>
      </c>
      <c r="T9" s="163" t="str">
        <f t="shared" si="2"/>
        <v/>
      </c>
      <c r="U9" s="188" t="str">
        <f t="shared" si="2"/>
        <v/>
      </c>
      <c r="V9" s="188" t="str">
        <f t="shared" si="2"/>
        <v/>
      </c>
      <c r="W9" s="188" t="str">
        <f t="shared" si="2"/>
        <v/>
      </c>
      <c r="Z9" s="188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</row>
    <row r="10" spans="1:51" ht="11.25" customHeight="1">
      <c r="A10" s="183">
        <v>4</v>
      </c>
      <c r="B10" s="155">
        <f t="shared" si="3"/>
        <v>43500</v>
      </c>
      <c r="C10" s="188" t="str">
        <f t="shared" si="0"/>
        <v/>
      </c>
      <c r="D10" s="188" t="str">
        <f t="shared" si="0"/>
        <v/>
      </c>
      <c r="E10" s="188" t="str">
        <f t="shared" si="0"/>
        <v/>
      </c>
      <c r="F10" s="188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95" t="str">
        <f t="shared" si="1"/>
        <v/>
      </c>
      <c r="L10" s="195" t="str">
        <f t="shared" si="1"/>
        <v/>
      </c>
      <c r="M10" s="163" t="str">
        <f t="shared" si="2"/>
        <v/>
      </c>
      <c r="N10" s="163" t="str">
        <f t="shared" si="2"/>
        <v/>
      </c>
      <c r="O10" s="163" t="str">
        <f t="shared" si="2"/>
        <v/>
      </c>
      <c r="P10" s="163" t="str">
        <f t="shared" si="2"/>
        <v/>
      </c>
      <c r="Q10" s="163" t="str">
        <f t="shared" si="2"/>
        <v/>
      </c>
      <c r="R10" s="163" t="str">
        <f t="shared" si="2"/>
        <v/>
      </c>
      <c r="S10" s="163" t="str">
        <f t="shared" si="2"/>
        <v/>
      </c>
      <c r="T10" s="163" t="str">
        <f t="shared" si="2"/>
        <v/>
      </c>
      <c r="U10" s="188" t="str">
        <f t="shared" si="2"/>
        <v/>
      </c>
      <c r="V10" s="188" t="str">
        <f t="shared" si="2"/>
        <v/>
      </c>
      <c r="W10" s="188" t="str">
        <f t="shared" si="2"/>
        <v/>
      </c>
      <c r="Z10" s="188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</row>
    <row r="11" spans="1:51" ht="11.25" customHeight="1">
      <c r="A11" s="183">
        <v>5</v>
      </c>
      <c r="B11" s="155">
        <f t="shared" si="3"/>
        <v>43501</v>
      </c>
      <c r="C11" s="188" t="str">
        <f t="shared" si="0"/>
        <v/>
      </c>
      <c r="D11" s="188" t="str">
        <f t="shared" si="0"/>
        <v/>
      </c>
      <c r="E11" s="188" t="str">
        <f t="shared" si="0"/>
        <v/>
      </c>
      <c r="F11" s="188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95" t="str">
        <f t="shared" si="1"/>
        <v/>
      </c>
      <c r="L11" s="195" t="str">
        <f t="shared" si="1"/>
        <v/>
      </c>
      <c r="M11" s="163" t="str">
        <f t="shared" si="2"/>
        <v/>
      </c>
      <c r="N11" s="163" t="str">
        <f t="shared" si="2"/>
        <v/>
      </c>
      <c r="O11" s="163" t="str">
        <f t="shared" si="2"/>
        <v/>
      </c>
      <c r="P11" s="163" t="str">
        <f t="shared" si="2"/>
        <v/>
      </c>
      <c r="Q11" s="163" t="str">
        <f t="shared" si="2"/>
        <v/>
      </c>
      <c r="R11" s="163" t="str">
        <f t="shared" si="2"/>
        <v/>
      </c>
      <c r="S11" s="163" t="str">
        <f t="shared" si="2"/>
        <v/>
      </c>
      <c r="T11" s="163" t="str">
        <f t="shared" si="2"/>
        <v/>
      </c>
      <c r="U11" s="188" t="str">
        <f t="shared" si="2"/>
        <v/>
      </c>
      <c r="V11" s="188" t="str">
        <f t="shared" si="2"/>
        <v/>
      </c>
      <c r="W11" s="188" t="str">
        <f t="shared" si="2"/>
        <v/>
      </c>
      <c r="Z11" s="188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</row>
    <row r="12" spans="1:51" ht="11.25" customHeight="1">
      <c r="A12" s="183">
        <v>6</v>
      </c>
      <c r="B12" s="155">
        <f t="shared" si="3"/>
        <v>43502</v>
      </c>
      <c r="C12" s="188" t="str">
        <f t="shared" si="0"/>
        <v/>
      </c>
      <c r="D12" s="188" t="str">
        <f t="shared" si="0"/>
        <v/>
      </c>
      <c r="E12" s="188" t="str">
        <f t="shared" si="0"/>
        <v/>
      </c>
      <c r="F12" s="188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95" t="str">
        <f t="shared" si="1"/>
        <v/>
      </c>
      <c r="L12" s="195" t="str">
        <f t="shared" si="1"/>
        <v/>
      </c>
      <c r="M12" s="163" t="str">
        <f t="shared" si="2"/>
        <v/>
      </c>
      <c r="N12" s="163" t="str">
        <f t="shared" si="2"/>
        <v/>
      </c>
      <c r="O12" s="163" t="str">
        <f t="shared" si="2"/>
        <v/>
      </c>
      <c r="P12" s="163" t="str">
        <f t="shared" si="2"/>
        <v/>
      </c>
      <c r="Q12" s="163" t="str">
        <f t="shared" si="2"/>
        <v/>
      </c>
      <c r="R12" s="163" t="str">
        <f t="shared" si="2"/>
        <v/>
      </c>
      <c r="S12" s="163" t="str">
        <f t="shared" si="2"/>
        <v/>
      </c>
      <c r="T12" s="163" t="str">
        <f t="shared" si="2"/>
        <v/>
      </c>
      <c r="U12" s="188" t="str">
        <f t="shared" si="2"/>
        <v/>
      </c>
      <c r="V12" s="188" t="str">
        <f t="shared" si="2"/>
        <v/>
      </c>
      <c r="W12" s="188" t="str">
        <f t="shared" si="2"/>
        <v/>
      </c>
      <c r="Z12" s="188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</row>
    <row r="13" spans="1:51" ht="11.25" customHeight="1">
      <c r="A13" s="183">
        <v>7</v>
      </c>
      <c r="B13" s="155">
        <f t="shared" si="3"/>
        <v>43503</v>
      </c>
      <c r="C13" s="188" t="str">
        <f t="shared" si="0"/>
        <v/>
      </c>
      <c r="D13" s="188" t="str">
        <f t="shared" si="0"/>
        <v/>
      </c>
      <c r="E13" s="188" t="str">
        <f t="shared" si="0"/>
        <v/>
      </c>
      <c r="F13" s="188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95" t="str">
        <f t="shared" si="1"/>
        <v/>
      </c>
      <c r="L13" s="195" t="str">
        <f t="shared" si="1"/>
        <v/>
      </c>
      <c r="M13" s="163" t="str">
        <f t="shared" si="2"/>
        <v/>
      </c>
      <c r="N13" s="163" t="str">
        <f t="shared" si="2"/>
        <v/>
      </c>
      <c r="O13" s="163" t="str">
        <f t="shared" si="2"/>
        <v/>
      </c>
      <c r="P13" s="163" t="str">
        <f t="shared" si="2"/>
        <v/>
      </c>
      <c r="Q13" s="163" t="str">
        <f t="shared" si="2"/>
        <v/>
      </c>
      <c r="R13" s="163" t="str">
        <f t="shared" si="2"/>
        <v/>
      </c>
      <c r="S13" s="163" t="str">
        <f t="shared" si="2"/>
        <v/>
      </c>
      <c r="T13" s="163" t="str">
        <f t="shared" si="2"/>
        <v/>
      </c>
      <c r="U13" s="188" t="str">
        <f t="shared" si="2"/>
        <v/>
      </c>
      <c r="V13" s="188" t="str">
        <f t="shared" si="2"/>
        <v/>
      </c>
      <c r="W13" s="188" t="str">
        <f t="shared" si="2"/>
        <v/>
      </c>
      <c r="Z13" s="188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</row>
    <row r="14" spans="1:51" ht="11.25" customHeight="1">
      <c r="A14" s="183">
        <v>8</v>
      </c>
      <c r="B14" s="155">
        <f t="shared" si="3"/>
        <v>43504</v>
      </c>
      <c r="C14" s="188" t="str">
        <f t="shared" si="0"/>
        <v/>
      </c>
      <c r="D14" s="188" t="str">
        <f t="shared" si="0"/>
        <v/>
      </c>
      <c r="E14" s="188" t="str">
        <f t="shared" si="0"/>
        <v/>
      </c>
      <c r="F14" s="188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95" t="str">
        <f t="shared" si="1"/>
        <v/>
      </c>
      <c r="L14" s="195" t="str">
        <f t="shared" si="1"/>
        <v/>
      </c>
      <c r="M14" s="163" t="str">
        <f t="shared" si="2"/>
        <v/>
      </c>
      <c r="N14" s="163" t="str">
        <f t="shared" si="2"/>
        <v/>
      </c>
      <c r="O14" s="163" t="str">
        <f t="shared" si="2"/>
        <v/>
      </c>
      <c r="P14" s="163" t="str">
        <f t="shared" si="2"/>
        <v/>
      </c>
      <c r="Q14" s="163" t="str">
        <f t="shared" si="2"/>
        <v/>
      </c>
      <c r="R14" s="163" t="str">
        <f t="shared" si="2"/>
        <v/>
      </c>
      <c r="S14" s="163" t="str">
        <f t="shared" si="2"/>
        <v/>
      </c>
      <c r="T14" s="163" t="str">
        <f t="shared" si="2"/>
        <v/>
      </c>
      <c r="U14" s="188" t="str">
        <f t="shared" si="2"/>
        <v/>
      </c>
      <c r="V14" s="188" t="str">
        <f t="shared" si="2"/>
        <v/>
      </c>
      <c r="W14" s="188" t="str">
        <f t="shared" si="2"/>
        <v/>
      </c>
      <c r="Z14" s="188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</row>
    <row r="15" spans="1:51" ht="11.25" customHeight="1">
      <c r="A15" s="183">
        <v>9</v>
      </c>
      <c r="B15" s="155">
        <f t="shared" si="3"/>
        <v>43505</v>
      </c>
      <c r="C15" s="188" t="str">
        <f t="shared" si="0"/>
        <v/>
      </c>
      <c r="D15" s="188" t="str">
        <f t="shared" si="0"/>
        <v/>
      </c>
      <c r="E15" s="188" t="str">
        <f t="shared" si="0"/>
        <v/>
      </c>
      <c r="F15" s="188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95" t="str">
        <f t="shared" si="1"/>
        <v/>
      </c>
      <c r="L15" s="195" t="str">
        <f t="shared" si="1"/>
        <v/>
      </c>
      <c r="M15" s="163" t="str">
        <f t="shared" si="2"/>
        <v/>
      </c>
      <c r="N15" s="163" t="str">
        <f t="shared" si="2"/>
        <v/>
      </c>
      <c r="O15" s="163" t="str">
        <f t="shared" si="2"/>
        <v/>
      </c>
      <c r="P15" s="163" t="str">
        <f t="shared" si="2"/>
        <v/>
      </c>
      <c r="Q15" s="163" t="str">
        <f t="shared" si="2"/>
        <v/>
      </c>
      <c r="R15" s="163" t="str">
        <f t="shared" si="2"/>
        <v/>
      </c>
      <c r="S15" s="163" t="str">
        <f t="shared" si="2"/>
        <v/>
      </c>
      <c r="T15" s="163" t="str">
        <f t="shared" si="2"/>
        <v/>
      </c>
      <c r="U15" s="188" t="str">
        <f t="shared" si="2"/>
        <v/>
      </c>
      <c r="V15" s="188" t="str">
        <f t="shared" si="2"/>
        <v/>
      </c>
      <c r="W15" s="188" t="str">
        <f t="shared" si="2"/>
        <v/>
      </c>
      <c r="Z15" s="188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</row>
    <row r="16" spans="1:51" ht="11.25" customHeight="1">
      <c r="A16" s="183">
        <v>10</v>
      </c>
      <c r="B16" s="155">
        <f t="shared" si="3"/>
        <v>43506</v>
      </c>
      <c r="C16" s="188" t="str">
        <f t="shared" si="0"/>
        <v/>
      </c>
      <c r="D16" s="188" t="str">
        <f t="shared" si="0"/>
        <v/>
      </c>
      <c r="E16" s="188" t="str">
        <f t="shared" si="0"/>
        <v/>
      </c>
      <c r="F16" s="188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95" t="str">
        <f t="shared" si="1"/>
        <v/>
      </c>
      <c r="L16" s="195" t="str">
        <f t="shared" si="1"/>
        <v/>
      </c>
      <c r="M16" s="163" t="str">
        <f t="shared" si="2"/>
        <v/>
      </c>
      <c r="N16" s="163" t="str">
        <f t="shared" si="2"/>
        <v/>
      </c>
      <c r="O16" s="163" t="str">
        <f t="shared" si="2"/>
        <v/>
      </c>
      <c r="P16" s="163" t="str">
        <f t="shared" si="2"/>
        <v/>
      </c>
      <c r="Q16" s="163" t="str">
        <f t="shared" si="2"/>
        <v/>
      </c>
      <c r="R16" s="163" t="str">
        <f t="shared" si="2"/>
        <v/>
      </c>
      <c r="S16" s="163" t="str">
        <f t="shared" si="2"/>
        <v/>
      </c>
      <c r="T16" s="163" t="str">
        <f t="shared" si="2"/>
        <v/>
      </c>
      <c r="U16" s="188" t="str">
        <f t="shared" si="2"/>
        <v/>
      </c>
      <c r="V16" s="188" t="str">
        <f t="shared" si="2"/>
        <v/>
      </c>
      <c r="W16" s="188" t="str">
        <f t="shared" si="2"/>
        <v/>
      </c>
      <c r="Z16" s="188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</row>
    <row r="17" spans="1:46" ht="11.25" customHeight="1">
      <c r="A17" s="183">
        <v>11</v>
      </c>
      <c r="B17" s="155">
        <f t="shared" si="3"/>
        <v>43507</v>
      </c>
      <c r="C17" s="188" t="str">
        <f t="shared" si="0"/>
        <v/>
      </c>
      <c r="D17" s="188" t="str">
        <f t="shared" si="0"/>
        <v/>
      </c>
      <c r="E17" s="188" t="str">
        <f t="shared" si="0"/>
        <v/>
      </c>
      <c r="F17" s="188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95" t="str">
        <f t="shared" si="1"/>
        <v/>
      </c>
      <c r="L17" s="195" t="str">
        <f t="shared" si="1"/>
        <v/>
      </c>
      <c r="M17" s="163" t="str">
        <f t="shared" si="2"/>
        <v/>
      </c>
      <c r="N17" s="163" t="str">
        <f t="shared" si="2"/>
        <v/>
      </c>
      <c r="O17" s="163" t="str">
        <f t="shared" si="2"/>
        <v/>
      </c>
      <c r="P17" s="163" t="str">
        <f t="shared" si="2"/>
        <v/>
      </c>
      <c r="Q17" s="163" t="str">
        <f t="shared" si="2"/>
        <v/>
      </c>
      <c r="R17" s="163" t="str">
        <f t="shared" si="2"/>
        <v/>
      </c>
      <c r="S17" s="163" t="str">
        <f t="shared" si="2"/>
        <v/>
      </c>
      <c r="T17" s="163" t="str">
        <f t="shared" si="2"/>
        <v/>
      </c>
      <c r="U17" s="188" t="str">
        <f t="shared" si="2"/>
        <v/>
      </c>
      <c r="V17" s="188" t="str">
        <f t="shared" si="2"/>
        <v/>
      </c>
      <c r="W17" s="188" t="str">
        <f t="shared" si="2"/>
        <v/>
      </c>
      <c r="Z17" s="188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</row>
    <row r="18" spans="1:46" ht="11.25" customHeight="1">
      <c r="A18" s="183">
        <v>12</v>
      </c>
      <c r="B18" s="155">
        <f t="shared" si="3"/>
        <v>43508</v>
      </c>
      <c r="C18" s="188" t="str">
        <f t="shared" si="0"/>
        <v/>
      </c>
      <c r="D18" s="188" t="str">
        <f t="shared" si="0"/>
        <v/>
      </c>
      <c r="E18" s="188" t="str">
        <f t="shared" si="0"/>
        <v/>
      </c>
      <c r="F18" s="188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95" t="str">
        <f t="shared" si="1"/>
        <v/>
      </c>
      <c r="L18" s="195" t="str">
        <f t="shared" si="1"/>
        <v/>
      </c>
      <c r="M18" s="163" t="str">
        <f t="shared" si="2"/>
        <v/>
      </c>
      <c r="N18" s="163" t="str">
        <f t="shared" si="2"/>
        <v/>
      </c>
      <c r="O18" s="163" t="str">
        <f t="shared" si="2"/>
        <v/>
      </c>
      <c r="P18" s="163" t="str">
        <f t="shared" si="2"/>
        <v/>
      </c>
      <c r="Q18" s="163" t="str">
        <f t="shared" si="2"/>
        <v/>
      </c>
      <c r="R18" s="163" t="str">
        <f t="shared" si="2"/>
        <v/>
      </c>
      <c r="S18" s="163" t="str">
        <f t="shared" si="2"/>
        <v/>
      </c>
      <c r="T18" s="163" t="str">
        <f t="shared" si="2"/>
        <v/>
      </c>
      <c r="U18" s="188" t="str">
        <f t="shared" si="2"/>
        <v/>
      </c>
      <c r="V18" s="188" t="str">
        <f t="shared" si="2"/>
        <v/>
      </c>
      <c r="W18" s="188" t="str">
        <f t="shared" si="2"/>
        <v/>
      </c>
      <c r="Z18" s="188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</row>
    <row r="19" spans="1:46" ht="11.25" customHeight="1">
      <c r="A19" s="183">
        <v>13</v>
      </c>
      <c r="B19" s="155">
        <f t="shared" si="3"/>
        <v>43509</v>
      </c>
      <c r="C19" s="188" t="str">
        <f t="shared" si="0"/>
        <v/>
      </c>
      <c r="D19" s="188" t="str">
        <f t="shared" si="0"/>
        <v/>
      </c>
      <c r="E19" s="188" t="str">
        <f t="shared" si="0"/>
        <v/>
      </c>
      <c r="F19" s="188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95" t="str">
        <f t="shared" si="1"/>
        <v/>
      </c>
      <c r="L19" s="195" t="str">
        <f t="shared" si="1"/>
        <v/>
      </c>
      <c r="M19" s="163" t="str">
        <f t="shared" si="2"/>
        <v/>
      </c>
      <c r="N19" s="163" t="str">
        <f t="shared" si="2"/>
        <v/>
      </c>
      <c r="O19" s="163" t="str">
        <f t="shared" si="2"/>
        <v/>
      </c>
      <c r="P19" s="163" t="str">
        <f t="shared" si="2"/>
        <v/>
      </c>
      <c r="Q19" s="163" t="str">
        <f t="shared" si="2"/>
        <v/>
      </c>
      <c r="R19" s="163" t="str">
        <f t="shared" si="2"/>
        <v/>
      </c>
      <c r="S19" s="163" t="str">
        <f t="shared" si="2"/>
        <v/>
      </c>
      <c r="T19" s="163" t="str">
        <f t="shared" si="2"/>
        <v/>
      </c>
      <c r="U19" s="188" t="str">
        <f t="shared" si="2"/>
        <v/>
      </c>
      <c r="V19" s="188" t="str">
        <f t="shared" si="2"/>
        <v/>
      </c>
      <c r="W19" s="188" t="str">
        <f t="shared" si="2"/>
        <v/>
      </c>
      <c r="Z19" s="188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</row>
    <row r="20" spans="1:46" ht="11.25" customHeight="1">
      <c r="A20" s="183">
        <v>14</v>
      </c>
      <c r="B20" s="155">
        <f t="shared" si="3"/>
        <v>43510</v>
      </c>
      <c r="C20" s="188" t="str">
        <f t="shared" si="0"/>
        <v/>
      </c>
      <c r="D20" s="188" t="str">
        <f t="shared" si="0"/>
        <v/>
      </c>
      <c r="E20" s="188" t="str">
        <f t="shared" si="0"/>
        <v/>
      </c>
      <c r="F20" s="188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95" t="str">
        <f t="shared" si="1"/>
        <v/>
      </c>
      <c r="L20" s="195" t="str">
        <f t="shared" si="1"/>
        <v/>
      </c>
      <c r="M20" s="163" t="str">
        <f t="shared" si="2"/>
        <v/>
      </c>
      <c r="N20" s="163" t="str">
        <f t="shared" si="2"/>
        <v/>
      </c>
      <c r="O20" s="163" t="str">
        <f t="shared" si="2"/>
        <v/>
      </c>
      <c r="P20" s="163" t="str">
        <f t="shared" si="2"/>
        <v/>
      </c>
      <c r="Q20" s="163" t="str">
        <f t="shared" si="2"/>
        <v/>
      </c>
      <c r="R20" s="163" t="str">
        <f t="shared" si="2"/>
        <v/>
      </c>
      <c r="S20" s="163" t="str">
        <f t="shared" si="2"/>
        <v/>
      </c>
      <c r="T20" s="163" t="str">
        <f t="shared" si="2"/>
        <v/>
      </c>
      <c r="U20" s="188" t="str">
        <f t="shared" si="2"/>
        <v/>
      </c>
      <c r="V20" s="188" t="str">
        <f t="shared" si="2"/>
        <v/>
      </c>
      <c r="W20" s="188" t="str">
        <f t="shared" si="2"/>
        <v/>
      </c>
      <c r="Z20" s="188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</row>
    <row r="21" spans="1:46" ht="11.25" customHeight="1">
      <c r="A21" s="183">
        <v>15</v>
      </c>
      <c r="B21" s="155">
        <f t="shared" si="3"/>
        <v>43511</v>
      </c>
      <c r="C21" s="188" t="str">
        <f t="shared" si="0"/>
        <v/>
      </c>
      <c r="D21" s="188" t="str">
        <f t="shared" si="0"/>
        <v/>
      </c>
      <c r="E21" s="188" t="str">
        <f t="shared" si="0"/>
        <v/>
      </c>
      <c r="F21" s="188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95" t="str">
        <f t="shared" si="1"/>
        <v/>
      </c>
      <c r="L21" s="195" t="str">
        <f t="shared" si="1"/>
        <v/>
      </c>
      <c r="M21" s="163" t="str">
        <f t="shared" si="2"/>
        <v/>
      </c>
      <c r="N21" s="163" t="str">
        <f t="shared" si="2"/>
        <v/>
      </c>
      <c r="O21" s="163" t="str">
        <f t="shared" si="2"/>
        <v/>
      </c>
      <c r="P21" s="163" t="str">
        <f t="shared" si="2"/>
        <v/>
      </c>
      <c r="Q21" s="163" t="str">
        <f t="shared" si="2"/>
        <v/>
      </c>
      <c r="R21" s="163" t="str">
        <f t="shared" si="2"/>
        <v/>
      </c>
      <c r="S21" s="163" t="str">
        <f t="shared" si="2"/>
        <v/>
      </c>
      <c r="T21" s="163" t="str">
        <f t="shared" si="2"/>
        <v/>
      </c>
      <c r="U21" s="188" t="str">
        <f t="shared" si="2"/>
        <v/>
      </c>
      <c r="V21" s="188" t="str">
        <f t="shared" si="2"/>
        <v/>
      </c>
      <c r="W21" s="188" t="str">
        <f t="shared" si="2"/>
        <v/>
      </c>
      <c r="Z21" s="188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</row>
    <row r="22" spans="1:46" ht="11.25" customHeight="1">
      <c r="A22" s="183">
        <v>16</v>
      </c>
      <c r="B22" s="155">
        <f t="shared" si="3"/>
        <v>43512</v>
      </c>
      <c r="C22" s="188" t="str">
        <f t="shared" si="0"/>
        <v/>
      </c>
      <c r="D22" s="188" t="str">
        <f t="shared" si="0"/>
        <v/>
      </c>
      <c r="E22" s="188" t="str">
        <f t="shared" si="0"/>
        <v/>
      </c>
      <c r="F22" s="188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95" t="str">
        <f t="shared" si="1"/>
        <v/>
      </c>
      <c r="L22" s="195" t="str">
        <f t="shared" si="1"/>
        <v/>
      </c>
      <c r="M22" s="163" t="str">
        <f t="shared" si="2"/>
        <v/>
      </c>
      <c r="N22" s="163" t="str">
        <f t="shared" si="2"/>
        <v/>
      </c>
      <c r="O22" s="163" t="str">
        <f t="shared" si="2"/>
        <v/>
      </c>
      <c r="P22" s="163" t="str">
        <f t="shared" si="2"/>
        <v/>
      </c>
      <c r="Q22" s="163" t="str">
        <f t="shared" si="2"/>
        <v/>
      </c>
      <c r="R22" s="163" t="str">
        <f t="shared" si="2"/>
        <v/>
      </c>
      <c r="S22" s="163" t="str">
        <f t="shared" si="2"/>
        <v/>
      </c>
      <c r="T22" s="163" t="str">
        <f t="shared" si="2"/>
        <v/>
      </c>
      <c r="U22" s="188" t="str">
        <f t="shared" si="2"/>
        <v/>
      </c>
      <c r="V22" s="188" t="str">
        <f t="shared" si="2"/>
        <v/>
      </c>
      <c r="W22" s="188" t="str">
        <f t="shared" si="2"/>
        <v/>
      </c>
      <c r="Z22" s="188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</row>
    <row r="23" spans="1:46" ht="11.25" customHeight="1">
      <c r="A23" s="183">
        <v>17</v>
      </c>
      <c r="B23" s="155">
        <f t="shared" si="3"/>
        <v>43513</v>
      </c>
      <c r="C23" s="188" t="str">
        <f t="shared" si="0"/>
        <v/>
      </c>
      <c r="D23" s="188" t="str">
        <f t="shared" si="0"/>
        <v/>
      </c>
      <c r="E23" s="188" t="str">
        <f t="shared" si="0"/>
        <v/>
      </c>
      <c r="F23" s="188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95" t="str">
        <f t="shared" si="1"/>
        <v/>
      </c>
      <c r="L23" s="195" t="str">
        <f t="shared" si="1"/>
        <v/>
      </c>
      <c r="M23" s="163" t="str">
        <f t="shared" si="2"/>
        <v/>
      </c>
      <c r="N23" s="163" t="str">
        <f t="shared" si="2"/>
        <v/>
      </c>
      <c r="O23" s="163" t="str">
        <f t="shared" si="2"/>
        <v/>
      </c>
      <c r="P23" s="163" t="str">
        <f t="shared" si="2"/>
        <v/>
      </c>
      <c r="Q23" s="163" t="str">
        <f t="shared" si="2"/>
        <v/>
      </c>
      <c r="R23" s="163" t="str">
        <f t="shared" si="2"/>
        <v/>
      </c>
      <c r="S23" s="163" t="str">
        <f t="shared" si="2"/>
        <v/>
      </c>
      <c r="T23" s="163" t="str">
        <f t="shared" si="2"/>
        <v/>
      </c>
      <c r="U23" s="188" t="str">
        <f t="shared" si="2"/>
        <v/>
      </c>
      <c r="V23" s="188" t="str">
        <f t="shared" si="2"/>
        <v/>
      </c>
      <c r="W23" s="188" t="str">
        <f t="shared" si="2"/>
        <v/>
      </c>
      <c r="Z23" s="188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</row>
    <row r="24" spans="1:46" ht="11.25" customHeight="1">
      <c r="A24" s="183">
        <v>18</v>
      </c>
      <c r="B24" s="155">
        <f t="shared" si="3"/>
        <v>43514</v>
      </c>
      <c r="C24" s="188" t="str">
        <f t="shared" si="0"/>
        <v/>
      </c>
      <c r="D24" s="188" t="str">
        <f t="shared" si="0"/>
        <v/>
      </c>
      <c r="E24" s="188" t="str">
        <f t="shared" si="0"/>
        <v/>
      </c>
      <c r="F24" s="188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95" t="str">
        <f t="shared" si="1"/>
        <v/>
      </c>
      <c r="L24" s="195" t="str">
        <f t="shared" si="1"/>
        <v/>
      </c>
      <c r="M24" s="163" t="str">
        <f t="shared" si="2"/>
        <v/>
      </c>
      <c r="N24" s="163" t="str">
        <f t="shared" si="2"/>
        <v/>
      </c>
      <c r="O24" s="163" t="str">
        <f t="shared" si="2"/>
        <v/>
      </c>
      <c r="P24" s="163" t="str">
        <f t="shared" si="2"/>
        <v/>
      </c>
      <c r="Q24" s="163" t="str">
        <f t="shared" si="2"/>
        <v/>
      </c>
      <c r="R24" s="163" t="str">
        <f t="shared" si="2"/>
        <v/>
      </c>
      <c r="S24" s="163" t="str">
        <f t="shared" si="2"/>
        <v/>
      </c>
      <c r="T24" s="163" t="str">
        <f t="shared" si="2"/>
        <v/>
      </c>
      <c r="U24" s="188" t="str">
        <f t="shared" si="2"/>
        <v/>
      </c>
      <c r="V24" s="188" t="str">
        <f t="shared" si="2"/>
        <v/>
      </c>
      <c r="W24" s="188" t="str">
        <f t="shared" si="2"/>
        <v/>
      </c>
      <c r="Z24" s="188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</row>
    <row r="25" spans="1:46" ht="11.25" customHeight="1">
      <c r="A25" s="183">
        <v>19</v>
      </c>
      <c r="B25" s="155">
        <f t="shared" si="3"/>
        <v>43515</v>
      </c>
      <c r="C25" s="188" t="str">
        <f t="shared" si="0"/>
        <v/>
      </c>
      <c r="D25" s="188" t="str">
        <f t="shared" si="0"/>
        <v/>
      </c>
      <c r="E25" s="188" t="str">
        <f t="shared" si="0"/>
        <v/>
      </c>
      <c r="F25" s="188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95" t="str">
        <f t="shared" si="1"/>
        <v/>
      </c>
      <c r="L25" s="195" t="str">
        <f t="shared" si="1"/>
        <v/>
      </c>
      <c r="M25" s="163" t="str">
        <f t="shared" si="2"/>
        <v/>
      </c>
      <c r="N25" s="163" t="str">
        <f t="shared" si="2"/>
        <v/>
      </c>
      <c r="O25" s="163" t="str">
        <f t="shared" si="2"/>
        <v/>
      </c>
      <c r="P25" s="163" t="str">
        <f t="shared" si="2"/>
        <v/>
      </c>
      <c r="Q25" s="163" t="str">
        <f t="shared" si="2"/>
        <v/>
      </c>
      <c r="R25" s="163" t="str">
        <f t="shared" si="2"/>
        <v/>
      </c>
      <c r="S25" s="163" t="str">
        <f t="shared" si="2"/>
        <v/>
      </c>
      <c r="T25" s="163" t="str">
        <f t="shared" si="2"/>
        <v/>
      </c>
      <c r="U25" s="188" t="str">
        <f t="shared" si="2"/>
        <v/>
      </c>
      <c r="V25" s="188" t="str">
        <f t="shared" si="2"/>
        <v/>
      </c>
      <c r="W25" s="188" t="str">
        <f t="shared" si="2"/>
        <v/>
      </c>
      <c r="Z25" s="188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</row>
    <row r="26" spans="1:46" ht="11.25" customHeight="1">
      <c r="A26" s="183">
        <v>20</v>
      </c>
      <c r="B26" s="155">
        <f t="shared" si="3"/>
        <v>43516</v>
      </c>
      <c r="C26" s="188" t="str">
        <f t="shared" si="0"/>
        <v/>
      </c>
      <c r="D26" s="188" t="str">
        <f t="shared" si="0"/>
        <v/>
      </c>
      <c r="E26" s="188" t="str">
        <f t="shared" si="0"/>
        <v/>
      </c>
      <c r="F26" s="188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95" t="str">
        <f t="shared" si="1"/>
        <v/>
      </c>
      <c r="L26" s="195" t="str">
        <f t="shared" si="1"/>
        <v/>
      </c>
      <c r="M26" s="163" t="str">
        <f t="shared" si="2"/>
        <v/>
      </c>
      <c r="N26" s="163" t="str">
        <f t="shared" si="2"/>
        <v/>
      </c>
      <c r="O26" s="163" t="str">
        <f t="shared" si="2"/>
        <v/>
      </c>
      <c r="P26" s="163" t="str">
        <f t="shared" si="2"/>
        <v/>
      </c>
      <c r="Q26" s="163" t="str">
        <f t="shared" si="2"/>
        <v/>
      </c>
      <c r="R26" s="163" t="str">
        <f t="shared" si="2"/>
        <v/>
      </c>
      <c r="S26" s="163" t="str">
        <f t="shared" si="2"/>
        <v/>
      </c>
      <c r="T26" s="163" t="str">
        <f t="shared" si="2"/>
        <v/>
      </c>
      <c r="U26" s="188" t="str">
        <f t="shared" si="2"/>
        <v/>
      </c>
      <c r="V26" s="188" t="str">
        <f t="shared" si="2"/>
        <v/>
      </c>
      <c r="W26" s="188" t="str">
        <f t="shared" si="2"/>
        <v/>
      </c>
      <c r="Z26" s="188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</row>
    <row r="27" spans="1:46" ht="11.25" customHeight="1">
      <c r="A27" s="183">
        <v>21</v>
      </c>
      <c r="B27" s="155">
        <f t="shared" si="3"/>
        <v>43517</v>
      </c>
      <c r="C27" s="188" t="str">
        <f t="shared" si="0"/>
        <v/>
      </c>
      <c r="D27" s="188" t="str">
        <f t="shared" si="0"/>
        <v/>
      </c>
      <c r="E27" s="188" t="str">
        <f t="shared" si="0"/>
        <v/>
      </c>
      <c r="F27" s="188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95" t="str">
        <f t="shared" si="1"/>
        <v/>
      </c>
      <c r="L27" s="195" t="str">
        <f t="shared" si="1"/>
        <v/>
      </c>
      <c r="M27" s="163" t="str">
        <f t="shared" si="2"/>
        <v/>
      </c>
      <c r="N27" s="163" t="str">
        <f t="shared" si="2"/>
        <v/>
      </c>
      <c r="O27" s="163" t="str">
        <f t="shared" si="2"/>
        <v/>
      </c>
      <c r="P27" s="163" t="str">
        <f t="shared" si="2"/>
        <v/>
      </c>
      <c r="Q27" s="163" t="str">
        <f t="shared" si="2"/>
        <v/>
      </c>
      <c r="R27" s="163" t="str">
        <f t="shared" si="2"/>
        <v/>
      </c>
      <c r="S27" s="163" t="str">
        <f t="shared" si="2"/>
        <v/>
      </c>
      <c r="T27" s="163" t="str">
        <f t="shared" si="2"/>
        <v/>
      </c>
      <c r="U27" s="188" t="str">
        <f t="shared" si="2"/>
        <v/>
      </c>
      <c r="V27" s="188" t="str">
        <f t="shared" si="2"/>
        <v/>
      </c>
      <c r="W27" s="188" t="str">
        <f t="shared" si="2"/>
        <v/>
      </c>
      <c r="Z27" s="188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</row>
    <row r="28" spans="1:46" ht="11.25" customHeight="1">
      <c r="A28" s="183">
        <v>22</v>
      </c>
      <c r="B28" s="155">
        <f t="shared" si="3"/>
        <v>43518</v>
      </c>
      <c r="C28" s="188" t="str">
        <f t="shared" si="0"/>
        <v/>
      </c>
      <c r="D28" s="188" t="str">
        <f t="shared" si="0"/>
        <v/>
      </c>
      <c r="E28" s="188" t="str">
        <f t="shared" si="0"/>
        <v/>
      </c>
      <c r="F28" s="188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95" t="str">
        <f t="shared" si="1"/>
        <v/>
      </c>
      <c r="L28" s="195" t="str">
        <f t="shared" si="1"/>
        <v/>
      </c>
      <c r="M28" s="163" t="str">
        <f t="shared" si="2"/>
        <v/>
      </c>
      <c r="N28" s="163" t="str">
        <f t="shared" si="2"/>
        <v/>
      </c>
      <c r="O28" s="163" t="str">
        <f t="shared" si="2"/>
        <v/>
      </c>
      <c r="P28" s="163" t="str">
        <f t="shared" si="2"/>
        <v/>
      </c>
      <c r="Q28" s="163" t="str">
        <f t="shared" si="2"/>
        <v/>
      </c>
      <c r="R28" s="163" t="str">
        <f t="shared" si="2"/>
        <v/>
      </c>
      <c r="S28" s="163" t="str">
        <f t="shared" si="2"/>
        <v/>
      </c>
      <c r="T28" s="163" t="str">
        <f t="shared" si="2"/>
        <v/>
      </c>
      <c r="U28" s="188" t="str">
        <f t="shared" si="2"/>
        <v/>
      </c>
      <c r="V28" s="188" t="str">
        <f t="shared" si="2"/>
        <v/>
      </c>
      <c r="W28" s="188" t="str">
        <f t="shared" si="2"/>
        <v/>
      </c>
      <c r="Z28" s="188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</row>
    <row r="29" spans="1:46" ht="11.25" customHeight="1">
      <c r="A29" s="183">
        <v>23</v>
      </c>
      <c r="B29" s="155">
        <f t="shared" si="3"/>
        <v>43519</v>
      </c>
      <c r="C29" s="188" t="str">
        <f t="shared" si="0"/>
        <v/>
      </c>
      <c r="D29" s="188" t="str">
        <f t="shared" si="0"/>
        <v/>
      </c>
      <c r="E29" s="188" t="str">
        <f t="shared" si="0"/>
        <v/>
      </c>
      <c r="F29" s="188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95" t="str">
        <f t="shared" si="1"/>
        <v/>
      </c>
      <c r="L29" s="195" t="str">
        <f t="shared" si="1"/>
        <v/>
      </c>
      <c r="M29" s="163" t="str">
        <f t="shared" si="2"/>
        <v/>
      </c>
      <c r="N29" s="163" t="str">
        <f t="shared" si="2"/>
        <v/>
      </c>
      <c r="O29" s="163" t="str">
        <f t="shared" si="2"/>
        <v/>
      </c>
      <c r="P29" s="163" t="str">
        <f t="shared" si="2"/>
        <v/>
      </c>
      <c r="Q29" s="163" t="str">
        <f t="shared" si="2"/>
        <v/>
      </c>
      <c r="R29" s="163" t="str">
        <f t="shared" si="2"/>
        <v/>
      </c>
      <c r="S29" s="163" t="str">
        <f t="shared" si="2"/>
        <v/>
      </c>
      <c r="T29" s="163" t="str">
        <f t="shared" si="2"/>
        <v/>
      </c>
      <c r="U29" s="188" t="str">
        <f t="shared" si="2"/>
        <v/>
      </c>
      <c r="V29" s="188" t="str">
        <f t="shared" si="2"/>
        <v/>
      </c>
      <c r="W29" s="188" t="str">
        <f t="shared" si="2"/>
        <v/>
      </c>
      <c r="Z29" s="188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</row>
    <row r="30" spans="1:46" ht="11.25" customHeight="1">
      <c r="A30" s="183">
        <v>24</v>
      </c>
      <c r="B30" s="155">
        <f t="shared" si="3"/>
        <v>43520</v>
      </c>
      <c r="C30" s="188" t="str">
        <f t="shared" si="0"/>
        <v/>
      </c>
      <c r="D30" s="188" t="str">
        <f t="shared" si="0"/>
        <v/>
      </c>
      <c r="E30" s="188" t="str">
        <f t="shared" si="0"/>
        <v/>
      </c>
      <c r="F30" s="188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95" t="str">
        <f t="shared" si="1"/>
        <v/>
      </c>
      <c r="L30" s="195" t="str">
        <f t="shared" si="1"/>
        <v/>
      </c>
      <c r="M30" s="163" t="str">
        <f t="shared" si="2"/>
        <v/>
      </c>
      <c r="N30" s="163" t="str">
        <f t="shared" si="2"/>
        <v/>
      </c>
      <c r="O30" s="163" t="str">
        <f t="shared" si="2"/>
        <v/>
      </c>
      <c r="P30" s="163" t="str">
        <f t="shared" si="2"/>
        <v/>
      </c>
      <c r="Q30" s="163" t="str">
        <f t="shared" si="2"/>
        <v/>
      </c>
      <c r="R30" s="163" t="str">
        <f t="shared" si="2"/>
        <v/>
      </c>
      <c r="S30" s="163" t="str">
        <f t="shared" si="2"/>
        <v/>
      </c>
      <c r="T30" s="163" t="str">
        <f t="shared" si="2"/>
        <v/>
      </c>
      <c r="U30" s="188" t="str">
        <f t="shared" si="2"/>
        <v/>
      </c>
      <c r="V30" s="188" t="str">
        <f t="shared" si="2"/>
        <v/>
      </c>
      <c r="W30" s="188" t="str">
        <f t="shared" si="2"/>
        <v/>
      </c>
      <c r="Z30" s="188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</row>
    <row r="31" spans="1:46" ht="11.25" customHeight="1">
      <c r="A31" s="183">
        <v>25</v>
      </c>
      <c r="B31" s="155">
        <f t="shared" si="3"/>
        <v>43521</v>
      </c>
      <c r="C31" s="188" t="str">
        <f t="shared" si="0"/>
        <v/>
      </c>
      <c r="D31" s="188" t="str">
        <f t="shared" si="0"/>
        <v/>
      </c>
      <c r="E31" s="188" t="str">
        <f t="shared" si="0"/>
        <v/>
      </c>
      <c r="F31" s="188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95" t="str">
        <f t="shared" si="1"/>
        <v/>
      </c>
      <c r="L31" s="195" t="str">
        <f t="shared" si="1"/>
        <v/>
      </c>
      <c r="M31" s="163" t="str">
        <f t="shared" si="2"/>
        <v/>
      </c>
      <c r="N31" s="163" t="str">
        <f t="shared" si="2"/>
        <v/>
      </c>
      <c r="O31" s="163" t="str">
        <f t="shared" si="2"/>
        <v/>
      </c>
      <c r="P31" s="163" t="str">
        <f t="shared" si="2"/>
        <v/>
      </c>
      <c r="Q31" s="163" t="str">
        <f t="shared" si="2"/>
        <v/>
      </c>
      <c r="R31" s="163" t="str">
        <f t="shared" si="2"/>
        <v/>
      </c>
      <c r="S31" s="163" t="str">
        <f t="shared" si="2"/>
        <v/>
      </c>
      <c r="T31" s="163" t="str">
        <f t="shared" si="2"/>
        <v/>
      </c>
      <c r="U31" s="188" t="str">
        <f t="shared" si="2"/>
        <v/>
      </c>
      <c r="V31" s="188" t="str">
        <f t="shared" si="2"/>
        <v/>
      </c>
      <c r="W31" s="188" t="str">
        <f t="shared" si="2"/>
        <v/>
      </c>
      <c r="Z31" s="188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</row>
    <row r="32" spans="1:46" ht="11.25" customHeight="1">
      <c r="A32" s="183">
        <v>26</v>
      </c>
      <c r="B32" s="155">
        <f t="shared" si="3"/>
        <v>43522</v>
      </c>
      <c r="C32" s="188" t="str">
        <f t="shared" si="0"/>
        <v/>
      </c>
      <c r="D32" s="188" t="str">
        <f t="shared" si="0"/>
        <v/>
      </c>
      <c r="E32" s="188" t="str">
        <f t="shared" si="0"/>
        <v/>
      </c>
      <c r="F32" s="188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95" t="str">
        <f t="shared" si="1"/>
        <v/>
      </c>
      <c r="L32" s="195" t="str">
        <f t="shared" si="1"/>
        <v/>
      </c>
      <c r="M32" s="163" t="str">
        <f t="shared" si="2"/>
        <v/>
      </c>
      <c r="N32" s="163" t="str">
        <f t="shared" si="2"/>
        <v/>
      </c>
      <c r="O32" s="163" t="str">
        <f t="shared" si="2"/>
        <v/>
      </c>
      <c r="P32" s="163" t="str">
        <f t="shared" si="2"/>
        <v/>
      </c>
      <c r="Q32" s="163" t="str">
        <f t="shared" si="2"/>
        <v/>
      </c>
      <c r="R32" s="163" t="str">
        <f t="shared" si="2"/>
        <v/>
      </c>
      <c r="S32" s="163" t="str">
        <f t="shared" si="2"/>
        <v/>
      </c>
      <c r="T32" s="163" t="str">
        <f t="shared" si="2"/>
        <v/>
      </c>
      <c r="U32" s="188" t="str">
        <f t="shared" si="2"/>
        <v/>
      </c>
      <c r="V32" s="188" t="str">
        <f t="shared" si="2"/>
        <v/>
      </c>
      <c r="W32" s="188" t="str">
        <f t="shared" si="2"/>
        <v/>
      </c>
      <c r="Z32" s="188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</row>
    <row r="33" spans="1:46" ht="11.25" customHeight="1">
      <c r="A33" s="183">
        <v>27</v>
      </c>
      <c r="B33" s="155">
        <f t="shared" si="3"/>
        <v>43523</v>
      </c>
      <c r="C33" s="188" t="str">
        <f t="shared" si="0"/>
        <v/>
      </c>
      <c r="D33" s="188" t="str">
        <f t="shared" si="0"/>
        <v/>
      </c>
      <c r="E33" s="188" t="str">
        <f t="shared" si="0"/>
        <v/>
      </c>
      <c r="F33" s="188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95" t="str">
        <f t="shared" si="1"/>
        <v/>
      </c>
      <c r="L33" s="195" t="str">
        <f t="shared" si="1"/>
        <v/>
      </c>
      <c r="M33" s="163" t="str">
        <f t="shared" si="2"/>
        <v/>
      </c>
      <c r="N33" s="163" t="str">
        <f t="shared" si="2"/>
        <v/>
      </c>
      <c r="O33" s="163" t="str">
        <f t="shared" si="2"/>
        <v/>
      </c>
      <c r="P33" s="163" t="str">
        <f t="shared" si="2"/>
        <v/>
      </c>
      <c r="Q33" s="163" t="str">
        <f t="shared" si="2"/>
        <v/>
      </c>
      <c r="R33" s="163" t="str">
        <f t="shared" si="2"/>
        <v/>
      </c>
      <c r="S33" s="163" t="str">
        <f t="shared" si="2"/>
        <v/>
      </c>
      <c r="T33" s="163" t="str">
        <f t="shared" si="2"/>
        <v/>
      </c>
      <c r="U33" s="188" t="str">
        <f t="shared" si="2"/>
        <v/>
      </c>
      <c r="V33" s="188" t="str">
        <f t="shared" si="2"/>
        <v/>
      </c>
      <c r="W33" s="188" t="str">
        <f t="shared" si="2"/>
        <v/>
      </c>
      <c r="Z33" s="188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</row>
    <row r="34" spans="1:46" ht="11.25" customHeight="1">
      <c r="A34" s="183">
        <v>28</v>
      </c>
      <c r="B34" s="155">
        <f t="shared" si="3"/>
        <v>43524</v>
      </c>
      <c r="C34" s="188" t="str">
        <f t="shared" si="0"/>
        <v/>
      </c>
      <c r="D34" s="188" t="str">
        <f t="shared" si="0"/>
        <v/>
      </c>
      <c r="E34" s="188" t="str">
        <f t="shared" si="0"/>
        <v/>
      </c>
      <c r="F34" s="188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95" t="str">
        <f t="shared" si="1"/>
        <v/>
      </c>
      <c r="L34" s="195" t="str">
        <f t="shared" si="1"/>
        <v/>
      </c>
      <c r="M34" s="163" t="str">
        <f t="shared" si="2"/>
        <v/>
      </c>
      <c r="N34" s="163" t="str">
        <f t="shared" si="2"/>
        <v/>
      </c>
      <c r="O34" s="163" t="str">
        <f t="shared" si="2"/>
        <v/>
      </c>
      <c r="P34" s="163" t="str">
        <f t="shared" si="2"/>
        <v/>
      </c>
      <c r="Q34" s="163" t="str">
        <f t="shared" si="2"/>
        <v/>
      </c>
      <c r="R34" s="163" t="str">
        <f t="shared" si="2"/>
        <v/>
      </c>
      <c r="S34" s="163" t="str">
        <f t="shared" si="2"/>
        <v/>
      </c>
      <c r="T34" s="163" t="str">
        <f t="shared" si="2"/>
        <v/>
      </c>
      <c r="U34" s="188" t="str">
        <f t="shared" si="2"/>
        <v/>
      </c>
      <c r="V34" s="188" t="str">
        <f t="shared" si="2"/>
        <v/>
      </c>
      <c r="W34" s="188" t="str">
        <f t="shared" si="2"/>
        <v/>
      </c>
      <c r="Z34" s="188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</row>
    <row r="35" spans="1:46" ht="11.25" customHeight="1">
      <c r="A35" s="183">
        <v>29</v>
      </c>
      <c r="B35" s="155">
        <f t="shared" si="3"/>
        <v>43525</v>
      </c>
      <c r="C35" s="188" t="str">
        <f t="shared" si="0"/>
        <v/>
      </c>
      <c r="D35" s="188" t="str">
        <f t="shared" si="0"/>
        <v/>
      </c>
      <c r="E35" s="188" t="str">
        <f t="shared" si="0"/>
        <v/>
      </c>
      <c r="F35" s="188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95" t="str">
        <f t="shared" si="1"/>
        <v/>
      </c>
      <c r="L35" s="195" t="str">
        <f t="shared" si="1"/>
        <v/>
      </c>
      <c r="M35" s="163" t="str">
        <f t="shared" si="2"/>
        <v/>
      </c>
      <c r="N35" s="163" t="str">
        <f t="shared" si="2"/>
        <v/>
      </c>
      <c r="O35" s="163" t="str">
        <f t="shared" si="2"/>
        <v/>
      </c>
      <c r="P35" s="163" t="str">
        <f t="shared" si="2"/>
        <v/>
      </c>
      <c r="Q35" s="163" t="str">
        <f t="shared" si="2"/>
        <v/>
      </c>
      <c r="R35" s="163" t="str">
        <f t="shared" si="2"/>
        <v/>
      </c>
      <c r="S35" s="163" t="str">
        <f t="shared" si="2"/>
        <v/>
      </c>
      <c r="T35" s="163" t="str">
        <f t="shared" si="2"/>
        <v/>
      </c>
      <c r="U35" s="188" t="str">
        <f t="shared" si="2"/>
        <v/>
      </c>
      <c r="V35" s="188" t="str">
        <f t="shared" si="2"/>
        <v/>
      </c>
      <c r="W35" s="188" t="str">
        <f t="shared" si="2"/>
        <v/>
      </c>
      <c r="Z35" s="188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</row>
    <row r="36" spans="1:46" ht="11.25" customHeight="1">
      <c r="A36" s="183">
        <v>30</v>
      </c>
      <c r="B36" s="155">
        <f t="shared" si="3"/>
        <v>43526</v>
      </c>
      <c r="C36" s="188" t="str">
        <f t="shared" si="0"/>
        <v/>
      </c>
      <c r="D36" s="188" t="str">
        <f t="shared" si="0"/>
        <v/>
      </c>
      <c r="E36" s="188" t="str">
        <f t="shared" si="0"/>
        <v/>
      </c>
      <c r="F36" s="188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95" t="str">
        <f t="shared" si="1"/>
        <v/>
      </c>
      <c r="L36" s="195" t="str">
        <f t="shared" si="1"/>
        <v/>
      </c>
      <c r="M36" s="163" t="str">
        <f t="shared" si="2"/>
        <v/>
      </c>
      <c r="N36" s="163" t="str">
        <f t="shared" si="2"/>
        <v/>
      </c>
      <c r="O36" s="163" t="str">
        <f t="shared" si="2"/>
        <v/>
      </c>
      <c r="P36" s="163" t="str">
        <f t="shared" si="2"/>
        <v/>
      </c>
      <c r="Q36" s="163" t="str">
        <f t="shared" si="2"/>
        <v/>
      </c>
      <c r="R36" s="163" t="str">
        <f t="shared" si="2"/>
        <v/>
      </c>
      <c r="S36" s="163" t="str">
        <f t="shared" si="2"/>
        <v/>
      </c>
      <c r="T36" s="163" t="str">
        <f t="shared" si="2"/>
        <v/>
      </c>
      <c r="U36" s="188" t="str">
        <f t="shared" si="2"/>
        <v/>
      </c>
      <c r="V36" s="188" t="str">
        <f t="shared" si="2"/>
        <v/>
      </c>
      <c r="W36" s="188" t="str">
        <f t="shared" si="2"/>
        <v/>
      </c>
      <c r="Z36" s="188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</row>
    <row r="37" spans="1:46" ht="11.25" customHeight="1">
      <c r="A37" s="184">
        <v>31</v>
      </c>
      <c r="B37" s="155">
        <f t="shared" si="3"/>
        <v>43527</v>
      </c>
      <c r="C37" s="188" t="str">
        <f t="shared" si="0"/>
        <v/>
      </c>
      <c r="D37" s="188" t="str">
        <f t="shared" si="0"/>
        <v/>
      </c>
      <c r="E37" s="188" t="str">
        <f t="shared" si="0"/>
        <v/>
      </c>
      <c r="F37" s="188" t="str">
        <f t="shared" si="0"/>
        <v/>
      </c>
      <c r="G37" s="163" t="str">
        <f t="shared" si="0"/>
        <v/>
      </c>
      <c r="H37" s="163" t="str">
        <f t="shared" si="0"/>
        <v/>
      </c>
      <c r="I37" s="163" t="str">
        <f t="shared" si="0"/>
        <v/>
      </c>
      <c r="J37" s="163" t="str">
        <f t="shared" si="0"/>
        <v/>
      </c>
      <c r="K37" s="195" t="str">
        <f t="shared" si="1"/>
        <v/>
      </c>
      <c r="L37" s="195" t="str">
        <f t="shared" si="1"/>
        <v/>
      </c>
      <c r="M37" s="163" t="str">
        <f t="shared" si="2"/>
        <v/>
      </c>
      <c r="N37" s="163" t="str">
        <f t="shared" si="2"/>
        <v/>
      </c>
      <c r="O37" s="163" t="str">
        <f t="shared" si="2"/>
        <v/>
      </c>
      <c r="P37" s="163" t="str">
        <f t="shared" si="2"/>
        <v/>
      </c>
      <c r="Q37" s="163" t="str">
        <f t="shared" si="2"/>
        <v/>
      </c>
      <c r="R37" s="163" t="str">
        <f t="shared" si="2"/>
        <v/>
      </c>
      <c r="S37" s="163" t="str">
        <f t="shared" si="2"/>
        <v/>
      </c>
      <c r="T37" s="163" t="str">
        <f t="shared" si="2"/>
        <v/>
      </c>
      <c r="U37" s="188" t="str">
        <f t="shared" si="2"/>
        <v/>
      </c>
      <c r="V37" s="188" t="str">
        <f t="shared" si="2"/>
        <v/>
      </c>
      <c r="W37" s="188" t="str">
        <f t="shared" si="2"/>
        <v/>
      </c>
      <c r="Z37" s="188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</row>
    <row r="38" spans="1:46" ht="11.25" customHeight="1">
      <c r="A38" s="151" t="s">
        <v>33</v>
      </c>
      <c r="B38" s="156"/>
      <c r="C38" s="189" t="str">
        <f>IF(Z38="","",TEXT(ROUND(Z38,(IF(C$5="",100,C$5)-1)-INT(LOG(ABS(Z38)+(Z38=0)))),"#,##0"&amp;IF(INT(LOG(ABS(ROUND(Z38,(IF(C$5="",100,C$5)-1)-INT(LOG(ABS(Z38)+(Z38=0)))))+(ROUND(Z38,(IF(C$5="",100,C$5)-1)-INT(LOG(ABS(Z38)+(Z38=0))))=0)))+1&gt;=IF(C$5="",100,C$5),"",IF(C$6&gt;0,".","")&amp;REPT("0",IF(IF(C$5="",100,C$5)-INT(LOG(ABS(ROUND(Z38,(IF(C$5="",100,C$5)-1)-INT(LOG(ABS(Z38)+(Z38=0)))))+(ROUND(Z38,(IF(C$5="",100,C$5)-1)-INT(LOG(ABS(Z38)+(Z38=0))))=0)))-1&gt;C$6,C$6,IF(C$5="",100,C$5)-INT(LOG(ABS(ROUND(Z38,(IF(C$5="",100,C$5)-1)-INT(LOG(ABS(Z38)+(Z38=0)))))+(ROUND(Z38,(IF(C$5="",100,C$5)-1)-INT(LOG(ABS(Z38)+(Z38=0))))=0)))-1)))))</f>
        <v/>
      </c>
      <c r="D38" s="161" t="s">
        <v>58</v>
      </c>
      <c r="E38" s="161" t="s">
        <v>58</v>
      </c>
      <c r="F38" s="161" t="s">
        <v>58</v>
      </c>
      <c r="G38" s="161" t="s">
        <v>58</v>
      </c>
      <c r="H38" s="161" t="s">
        <v>58</v>
      </c>
      <c r="I38" s="161" t="s">
        <v>58</v>
      </c>
      <c r="J38" s="161" t="s">
        <v>58</v>
      </c>
      <c r="K38" s="196" t="s">
        <v>58</v>
      </c>
      <c r="L38" s="196" t="s">
        <v>58</v>
      </c>
      <c r="M38" s="161" t="s">
        <v>58</v>
      </c>
      <c r="N38" s="161" t="s">
        <v>58</v>
      </c>
      <c r="O38" s="161" t="s">
        <v>58</v>
      </c>
      <c r="P38" s="161" t="s">
        <v>58</v>
      </c>
      <c r="Q38" s="161" t="s">
        <v>58</v>
      </c>
      <c r="R38" s="161" t="s">
        <v>58</v>
      </c>
      <c r="S38" s="161" t="s">
        <v>58</v>
      </c>
      <c r="T38" s="161" t="s">
        <v>58</v>
      </c>
      <c r="U38" s="161" t="s">
        <v>58</v>
      </c>
      <c r="V38" s="161" t="s">
        <v>58</v>
      </c>
      <c r="W38" s="161" t="s">
        <v>58</v>
      </c>
      <c r="Z38" s="198" t="str">
        <f>IF(COUNT(Z7:Z37)=0,"",SUM(Z7:Z37))</f>
        <v/>
      </c>
      <c r="AA38" s="175" t="s">
        <v>58</v>
      </c>
      <c r="AB38" s="175" t="s">
        <v>58</v>
      </c>
      <c r="AC38" s="175" t="s">
        <v>58</v>
      </c>
      <c r="AD38" s="175" t="s">
        <v>58</v>
      </c>
      <c r="AE38" s="175" t="s">
        <v>58</v>
      </c>
      <c r="AF38" s="175" t="s">
        <v>58</v>
      </c>
      <c r="AG38" s="175" t="s">
        <v>58</v>
      </c>
      <c r="AH38" s="175" t="s">
        <v>58</v>
      </c>
      <c r="AI38" s="175" t="s">
        <v>58</v>
      </c>
      <c r="AJ38" s="175" t="s">
        <v>58</v>
      </c>
      <c r="AK38" s="175" t="s">
        <v>58</v>
      </c>
      <c r="AL38" s="175" t="s">
        <v>58</v>
      </c>
      <c r="AM38" s="175" t="s">
        <v>58</v>
      </c>
      <c r="AN38" s="175" t="s">
        <v>58</v>
      </c>
      <c r="AO38" s="175" t="s">
        <v>58</v>
      </c>
      <c r="AP38" s="175" t="s">
        <v>58</v>
      </c>
      <c r="AQ38" s="175" t="s">
        <v>58</v>
      </c>
      <c r="AR38" s="175" t="s">
        <v>58</v>
      </c>
      <c r="AS38" s="175" t="s">
        <v>58</v>
      </c>
      <c r="AT38" s="175" t="s">
        <v>58</v>
      </c>
    </row>
    <row r="39" spans="1:46" ht="11.25" customHeight="1">
      <c r="A39" s="152" t="s">
        <v>34</v>
      </c>
      <c r="B39" s="157"/>
      <c r="C39" s="188" t="str">
        <f>IF(Z39="","",TEXT(ROUND(Z39,(IF(C$5="",100,C$5)-1)-INT(LOG(ABS(Z39)+(Z39=0)))),"#,##0"&amp;IF(INT(LOG(ABS(ROUND(Z39,(IF(C$5="",100,C$5)-1)-INT(LOG(ABS(Z39)+(Z39=0)))))+(ROUND(Z39,(IF(C$5="",100,C$5)-1)-INT(LOG(ABS(Z39)+(Z39=0))))=0)))+1&gt;=IF(C$5="",100,C$5),"",IF(C$6&gt;0,".","")&amp;REPT("0",IF(IF(C$5="",100,C$5)-INT(LOG(ABS(ROUND(Z39,(IF(C$5="",100,C$5)-1)-INT(LOG(ABS(Z39)+(Z39=0)))))+(ROUND(Z39,(IF(C$5="",100,C$5)-1)-INT(LOG(ABS(Z39)+(Z39=0))))=0)))-1&gt;C$6,C$6,IF(C$5="",100,C$5)-INT(LOG(ABS(ROUND(Z39,(IF(C$5="",100,C$5)-1)-INT(LOG(ABS(Z39)+(Z39=0)))))+(ROUND(Z39,(IF(C$5="",100,C$5)-1)-INT(LOG(ABS(Z39)+(Z39=0))))=0)))-1)))))</f>
        <v/>
      </c>
      <c r="D39" s="163" t="str">
        <f t="shared" ref="D39:J41" si="4">IF(AA39="","",TEXT(ROUND(AA39,(IF(D$5="",100,D$5)-1)-INT(LOG(ABS(AA39)+(AA39=0)))),"#,##0"&amp;IF(INT(LOG(ABS(ROUND(AA39,(IF(D$5="",100,D$5)-1)-INT(LOG(ABS(AA39)+(AA39=0)))))+(ROUND(AA39,(IF(D$5="",100,D$5)-1)-INT(LOG(ABS(AA39)+(AA39=0))))=0)))+1&gt;=IF(D$5="",100,D$5),"",IF(D$6&gt;0,".","")&amp;REPT("0",IF(IF(D$5="",100,D$5)-INT(LOG(ABS(ROUND(AA39,(IF(D$5="",100,D$5)-1)-INT(LOG(ABS(AA39)+(AA39=0)))))+(ROUND(AA39,(IF(D$5="",100,D$5)-1)-INT(LOG(ABS(AA39)+(AA39=0))))=0)))-1&gt;D$6,D$6,IF(D$5="",100,D$5)-INT(LOG(ABS(ROUND(AA39,(IF(D$5="",100,D$5)-1)-INT(LOG(ABS(AA39)+(AA39=0)))))+(ROUND(AA39,(IF(D$5="",100,D$5)-1)-INT(LOG(ABS(AA39)+(AA39=0))))=0)))-1)))))</f>
        <v/>
      </c>
      <c r="E39" s="163" t="str">
        <f t="shared" si="4"/>
        <v/>
      </c>
      <c r="F39" s="163" t="str">
        <f t="shared" si="4"/>
        <v/>
      </c>
      <c r="G39" s="163" t="str">
        <f t="shared" si="4"/>
        <v/>
      </c>
      <c r="H39" s="163" t="str">
        <f t="shared" si="4"/>
        <v/>
      </c>
      <c r="I39" s="163" t="str">
        <f t="shared" si="4"/>
        <v/>
      </c>
      <c r="J39" s="163" t="str">
        <f t="shared" si="4"/>
        <v/>
      </c>
      <c r="K39" s="149" t="str">
        <f t="shared" ref="K39:L41" si="5">IF(AH39="","",AH39)</f>
        <v>－</v>
      </c>
      <c r="L39" s="149" t="str">
        <f t="shared" si="5"/>
        <v>－</v>
      </c>
      <c r="M39" s="163" t="str">
        <f t="shared" ref="M39:W41" si="6">IF(AJ39="","",TEXT(ROUND(AJ39,(IF(M$5="",100,M$5)-1)-INT(LOG(ABS(AJ39)+(AJ39=0)))),"#,##0"&amp;IF(INT(LOG(ABS(ROUND(AJ39,(IF(M$5="",100,M$5)-1)-INT(LOG(ABS(AJ39)+(AJ39=0)))))+(ROUND(AJ39,(IF(M$5="",100,M$5)-1)-INT(LOG(ABS(AJ39)+(AJ39=0))))=0)))+1&gt;=IF(M$5="",100,M$5),"",IF(M$6&gt;0,".","")&amp;REPT("0",IF(IF(M$5="",100,M$5)-INT(LOG(ABS(ROUND(AJ39,(IF(M$5="",100,M$5)-1)-INT(LOG(ABS(AJ39)+(AJ39=0)))))+(ROUND(AJ39,(IF(M$5="",100,M$5)-1)-INT(LOG(ABS(AJ39)+(AJ39=0))))=0)))-1&gt;M$6,M$6,IF(M$5="",100,M$5)-INT(LOG(ABS(ROUND(AJ39,(IF(M$5="",100,M$5)-1)-INT(LOG(ABS(AJ39)+(AJ39=0)))))+(ROUND(AJ39,(IF(M$5="",100,M$5)-1)-INT(LOG(ABS(AJ39)+(AJ39=0))))=0)))-1)))))</f>
        <v/>
      </c>
      <c r="N39" s="163" t="str">
        <f t="shared" si="6"/>
        <v/>
      </c>
      <c r="O39" s="163" t="str">
        <f t="shared" si="6"/>
        <v/>
      </c>
      <c r="P39" s="163" t="str">
        <f t="shared" si="6"/>
        <v/>
      </c>
      <c r="Q39" s="163" t="str">
        <f t="shared" si="6"/>
        <v/>
      </c>
      <c r="R39" s="163" t="str">
        <f t="shared" si="6"/>
        <v/>
      </c>
      <c r="S39" s="163" t="str">
        <f t="shared" si="6"/>
        <v/>
      </c>
      <c r="T39" s="163" t="str">
        <f t="shared" si="6"/>
        <v/>
      </c>
      <c r="U39" s="163" t="str">
        <f t="shared" si="6"/>
        <v/>
      </c>
      <c r="V39" s="163" t="str">
        <f t="shared" si="6"/>
        <v/>
      </c>
      <c r="W39" s="163" t="str">
        <f t="shared" si="6"/>
        <v/>
      </c>
      <c r="Z39" s="176" t="str">
        <f t="shared" ref="Z39:AG39" si="7">IF(COUNT(Z7:Z37)=0,"",AVERAGE(Z7:Z37))</f>
        <v/>
      </c>
      <c r="AA39" s="176" t="str">
        <f t="shared" si="7"/>
        <v/>
      </c>
      <c r="AB39" s="176" t="str">
        <f t="shared" si="7"/>
        <v/>
      </c>
      <c r="AC39" s="176" t="str">
        <f t="shared" si="7"/>
        <v/>
      </c>
      <c r="AD39" s="176" t="str">
        <f t="shared" si="7"/>
        <v/>
      </c>
      <c r="AE39" s="176" t="str">
        <f t="shared" si="7"/>
        <v/>
      </c>
      <c r="AF39" s="176" t="str">
        <f t="shared" si="7"/>
        <v/>
      </c>
      <c r="AG39" s="176" t="str">
        <f t="shared" si="7"/>
        <v/>
      </c>
      <c r="AH39" s="175" t="s">
        <v>58</v>
      </c>
      <c r="AI39" s="175" t="s">
        <v>58</v>
      </c>
      <c r="AJ39" s="176" t="str">
        <f t="shared" ref="AJ39:AT39" si="8">IF(COUNT(AJ7:AJ37)=0,"",AVERAGE(AJ7:AJ37))</f>
        <v/>
      </c>
      <c r="AK39" s="176" t="str">
        <f t="shared" si="8"/>
        <v/>
      </c>
      <c r="AL39" s="176" t="str">
        <f t="shared" si="8"/>
        <v/>
      </c>
      <c r="AM39" s="176" t="str">
        <f t="shared" si="8"/>
        <v/>
      </c>
      <c r="AN39" s="176" t="str">
        <f t="shared" si="8"/>
        <v/>
      </c>
      <c r="AO39" s="176" t="str">
        <f t="shared" si="8"/>
        <v/>
      </c>
      <c r="AP39" s="176" t="str">
        <f t="shared" si="8"/>
        <v/>
      </c>
      <c r="AQ39" s="176" t="str">
        <f t="shared" si="8"/>
        <v/>
      </c>
      <c r="AR39" s="176" t="str">
        <f t="shared" si="8"/>
        <v/>
      </c>
      <c r="AS39" s="176" t="str">
        <f t="shared" si="8"/>
        <v/>
      </c>
      <c r="AT39" s="176" t="str">
        <f t="shared" si="8"/>
        <v/>
      </c>
    </row>
    <row r="40" spans="1:46" ht="11.25" customHeight="1">
      <c r="A40" s="152" t="s">
        <v>35</v>
      </c>
      <c r="B40" s="157"/>
      <c r="C40" s="188" t="str">
        <f>IF(Z40="","",TEXT(ROUND(Z40,(IF(C$5="",100,C$5)-1)-INT(LOG(ABS(Z40)+(Z40=0)))),"#,##0"&amp;IF(INT(LOG(ABS(ROUND(Z40,(IF(C$5="",100,C$5)-1)-INT(LOG(ABS(Z40)+(Z40=0)))))+(ROUND(Z40,(IF(C$5="",100,C$5)-1)-INT(LOG(ABS(Z40)+(Z40=0))))=0)))+1&gt;=IF(C$5="",100,C$5),"",IF(C$6&gt;0,".","")&amp;REPT("0",IF(IF(C$5="",100,C$5)-INT(LOG(ABS(ROUND(Z40,(IF(C$5="",100,C$5)-1)-INT(LOG(ABS(Z40)+(Z40=0)))))+(ROUND(Z40,(IF(C$5="",100,C$5)-1)-INT(LOG(ABS(Z40)+(Z40=0))))=0)))-1&gt;C$6,C$6,IF(C$5="",100,C$5)-INT(LOG(ABS(ROUND(Z40,(IF(C$5="",100,C$5)-1)-INT(LOG(ABS(Z40)+(Z40=0)))))+(ROUND(Z40,(IF(C$5="",100,C$5)-1)-INT(LOG(ABS(Z40)+(Z40=0))))=0)))-1)))))</f>
        <v/>
      </c>
      <c r="D40" s="163" t="str">
        <f t="shared" si="4"/>
        <v/>
      </c>
      <c r="E40" s="163" t="str">
        <f t="shared" si="4"/>
        <v/>
      </c>
      <c r="F40" s="163" t="str">
        <f t="shared" si="4"/>
        <v/>
      </c>
      <c r="G40" s="163" t="str">
        <f t="shared" si="4"/>
        <v/>
      </c>
      <c r="H40" s="163" t="str">
        <f t="shared" si="4"/>
        <v/>
      </c>
      <c r="I40" s="163" t="str">
        <f t="shared" si="4"/>
        <v/>
      </c>
      <c r="J40" s="163" t="str">
        <f t="shared" si="4"/>
        <v/>
      </c>
      <c r="K40" s="149" t="str">
        <f t="shared" si="5"/>
        <v>－</v>
      </c>
      <c r="L40" s="149" t="str">
        <f t="shared" si="5"/>
        <v>－</v>
      </c>
      <c r="M40" s="163" t="str">
        <f t="shared" si="6"/>
        <v/>
      </c>
      <c r="N40" s="163" t="str">
        <f t="shared" si="6"/>
        <v/>
      </c>
      <c r="O40" s="163" t="str">
        <f t="shared" si="6"/>
        <v/>
      </c>
      <c r="P40" s="163" t="str">
        <f t="shared" si="6"/>
        <v/>
      </c>
      <c r="Q40" s="163" t="str">
        <f t="shared" si="6"/>
        <v/>
      </c>
      <c r="R40" s="163" t="str">
        <f t="shared" si="6"/>
        <v/>
      </c>
      <c r="S40" s="163" t="str">
        <f t="shared" si="6"/>
        <v/>
      </c>
      <c r="T40" s="163" t="str">
        <f t="shared" si="6"/>
        <v/>
      </c>
      <c r="U40" s="163" t="str">
        <f t="shared" si="6"/>
        <v/>
      </c>
      <c r="V40" s="163" t="str">
        <f t="shared" si="6"/>
        <v/>
      </c>
      <c r="W40" s="163" t="str">
        <f t="shared" si="6"/>
        <v/>
      </c>
      <c r="Z40" s="176" t="str">
        <f t="shared" ref="Z40:AG40" si="9">IF(COUNT(Z7:Z37)=0,"",MAX(Z7:Z37))</f>
        <v/>
      </c>
      <c r="AA40" s="176" t="str">
        <f t="shared" si="9"/>
        <v/>
      </c>
      <c r="AB40" s="176" t="str">
        <f t="shared" si="9"/>
        <v/>
      </c>
      <c r="AC40" s="176" t="str">
        <f t="shared" si="9"/>
        <v/>
      </c>
      <c r="AD40" s="176" t="str">
        <f t="shared" si="9"/>
        <v/>
      </c>
      <c r="AE40" s="176" t="str">
        <f t="shared" si="9"/>
        <v/>
      </c>
      <c r="AF40" s="176" t="str">
        <f t="shared" si="9"/>
        <v/>
      </c>
      <c r="AG40" s="176" t="str">
        <f t="shared" si="9"/>
        <v/>
      </c>
      <c r="AH40" s="175" t="s">
        <v>58</v>
      </c>
      <c r="AI40" s="175" t="s">
        <v>58</v>
      </c>
      <c r="AJ40" s="176" t="str">
        <f t="shared" ref="AJ40:AT40" si="10">IF(COUNT(AJ7:AJ37)=0,"",MAX(AJ7:AJ37))</f>
        <v/>
      </c>
      <c r="AK40" s="176" t="str">
        <f t="shared" si="10"/>
        <v/>
      </c>
      <c r="AL40" s="176" t="str">
        <f t="shared" si="10"/>
        <v/>
      </c>
      <c r="AM40" s="176" t="str">
        <f t="shared" si="10"/>
        <v/>
      </c>
      <c r="AN40" s="176" t="str">
        <f t="shared" si="10"/>
        <v/>
      </c>
      <c r="AO40" s="176" t="str">
        <f t="shared" si="10"/>
        <v/>
      </c>
      <c r="AP40" s="176" t="str">
        <f t="shared" si="10"/>
        <v/>
      </c>
      <c r="AQ40" s="176" t="str">
        <f t="shared" si="10"/>
        <v/>
      </c>
      <c r="AR40" s="176" t="str">
        <f t="shared" si="10"/>
        <v/>
      </c>
      <c r="AS40" s="176" t="str">
        <f t="shared" si="10"/>
        <v/>
      </c>
      <c r="AT40" s="176" t="str">
        <f t="shared" si="10"/>
        <v/>
      </c>
    </row>
    <row r="41" spans="1:46" ht="11.25" customHeight="1">
      <c r="A41" s="152" t="s">
        <v>38</v>
      </c>
      <c r="B41" s="157"/>
      <c r="C41" s="188" t="str">
        <f>IF(Z41="","",TEXT(ROUND(Z41,(IF(C$5="",100,C$5)-1)-INT(LOG(ABS(Z41)+(Z41=0)))),"#,##0"&amp;IF(INT(LOG(ABS(ROUND(Z41,(IF(C$5="",100,C$5)-1)-INT(LOG(ABS(Z41)+(Z41=0)))))+(ROUND(Z41,(IF(C$5="",100,C$5)-1)-INT(LOG(ABS(Z41)+(Z41=0))))=0)))+1&gt;=IF(C$5="",100,C$5),"",IF(C$6&gt;0,".","")&amp;REPT("0",IF(IF(C$5="",100,C$5)-INT(LOG(ABS(ROUND(Z41,(IF(C$5="",100,C$5)-1)-INT(LOG(ABS(Z41)+(Z41=0)))))+(ROUND(Z41,(IF(C$5="",100,C$5)-1)-INT(LOG(ABS(Z41)+(Z41=0))))=0)))-1&gt;C$6,C$6,IF(C$5="",100,C$5)-INT(LOG(ABS(ROUND(Z41,(IF(C$5="",100,C$5)-1)-INT(LOG(ABS(Z41)+(Z41=0)))))+(ROUND(Z41,(IF(C$5="",100,C$5)-1)-INT(LOG(ABS(Z41)+(Z41=0))))=0)))-1)))))</f>
        <v/>
      </c>
      <c r="D41" s="163" t="str">
        <f t="shared" si="4"/>
        <v/>
      </c>
      <c r="E41" s="163" t="str">
        <f t="shared" si="4"/>
        <v/>
      </c>
      <c r="F41" s="163" t="str">
        <f t="shared" si="4"/>
        <v/>
      </c>
      <c r="G41" s="163" t="str">
        <f t="shared" si="4"/>
        <v/>
      </c>
      <c r="H41" s="163" t="str">
        <f t="shared" si="4"/>
        <v/>
      </c>
      <c r="I41" s="163" t="str">
        <f t="shared" si="4"/>
        <v/>
      </c>
      <c r="J41" s="163" t="str">
        <f t="shared" si="4"/>
        <v/>
      </c>
      <c r="K41" s="149" t="str">
        <f t="shared" si="5"/>
        <v>－</v>
      </c>
      <c r="L41" s="149" t="str">
        <f t="shared" si="5"/>
        <v>－</v>
      </c>
      <c r="M41" s="163" t="str">
        <f t="shared" si="6"/>
        <v/>
      </c>
      <c r="N41" s="163" t="str">
        <f t="shared" si="6"/>
        <v/>
      </c>
      <c r="O41" s="163" t="str">
        <f t="shared" si="6"/>
        <v/>
      </c>
      <c r="P41" s="163" t="str">
        <f t="shared" si="6"/>
        <v/>
      </c>
      <c r="Q41" s="163" t="str">
        <f t="shared" si="6"/>
        <v/>
      </c>
      <c r="R41" s="163" t="str">
        <f t="shared" si="6"/>
        <v/>
      </c>
      <c r="S41" s="163" t="str">
        <f t="shared" si="6"/>
        <v/>
      </c>
      <c r="T41" s="163" t="str">
        <f t="shared" si="6"/>
        <v/>
      </c>
      <c r="U41" s="163" t="str">
        <f t="shared" si="6"/>
        <v/>
      </c>
      <c r="V41" s="163" t="str">
        <f t="shared" si="6"/>
        <v/>
      </c>
      <c r="W41" s="163" t="str">
        <f t="shared" si="6"/>
        <v/>
      </c>
      <c r="Z41" s="176" t="str">
        <f t="shared" ref="Z41:AG41" si="11">IF(COUNT(Z7:Z37)=0,"",MIN(Z7:Z37))</f>
        <v/>
      </c>
      <c r="AA41" s="176" t="str">
        <f t="shared" si="11"/>
        <v/>
      </c>
      <c r="AB41" s="176" t="str">
        <f t="shared" si="11"/>
        <v/>
      </c>
      <c r="AC41" s="176" t="str">
        <f t="shared" si="11"/>
        <v/>
      </c>
      <c r="AD41" s="176" t="str">
        <f t="shared" si="11"/>
        <v/>
      </c>
      <c r="AE41" s="176" t="str">
        <f t="shared" si="11"/>
        <v/>
      </c>
      <c r="AF41" s="176" t="str">
        <f t="shared" si="11"/>
        <v/>
      </c>
      <c r="AG41" s="176" t="str">
        <f t="shared" si="11"/>
        <v/>
      </c>
      <c r="AH41" s="175" t="s">
        <v>58</v>
      </c>
      <c r="AI41" s="175" t="s">
        <v>58</v>
      </c>
      <c r="AJ41" s="176" t="str">
        <f t="shared" ref="AJ41:AT41" si="12">IF(COUNT(AJ7:AJ37)=0,"",MIN(AJ7:AJ37))</f>
        <v/>
      </c>
      <c r="AK41" s="176" t="str">
        <f t="shared" si="12"/>
        <v/>
      </c>
      <c r="AL41" s="176" t="str">
        <f t="shared" si="12"/>
        <v/>
      </c>
      <c r="AM41" s="176" t="str">
        <f t="shared" si="12"/>
        <v/>
      </c>
      <c r="AN41" s="176" t="str">
        <f t="shared" si="12"/>
        <v/>
      </c>
      <c r="AO41" s="176" t="str">
        <f t="shared" si="12"/>
        <v/>
      </c>
      <c r="AP41" s="176" t="str">
        <f t="shared" si="12"/>
        <v/>
      </c>
      <c r="AQ41" s="176" t="str">
        <f t="shared" si="12"/>
        <v/>
      </c>
      <c r="AR41" s="176" t="str">
        <f t="shared" si="12"/>
        <v/>
      </c>
      <c r="AS41" s="176" t="str">
        <f t="shared" si="12"/>
        <v/>
      </c>
      <c r="AT41" s="176" t="str">
        <f t="shared" si="12"/>
        <v/>
      </c>
    </row>
    <row r="42" spans="1:46" ht="11.25" customHeight="1">
      <c r="A42" s="185"/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</row>
  </sheetData>
  <mergeCells count="15">
    <mergeCell ref="D2:T2"/>
    <mergeCell ref="U2:W2"/>
    <mergeCell ref="AA2:AQ2"/>
    <mergeCell ref="AR2:AT2"/>
    <mergeCell ref="A5:B5"/>
    <mergeCell ref="A6:B6"/>
    <mergeCell ref="A38:B38"/>
    <mergeCell ref="A39:B39"/>
    <mergeCell ref="A40:B40"/>
    <mergeCell ref="A41:B41"/>
    <mergeCell ref="A42:X42"/>
    <mergeCell ref="A2:A3"/>
    <mergeCell ref="B2:B3"/>
    <mergeCell ref="C2:C3"/>
    <mergeCell ref="Z2:Z3"/>
  </mergeCells>
  <phoneticPr fontId="3"/>
  <conditionalFormatting sqref="Z39:AG41 AJ39:AJ41 AO39:AT41">
    <cfRule type="expression" dxfId="135" priority="5">
      <formula>INDIRECT(ADDRESS(ROW(),COLUMN()))=TRUNC(INDIRECT(ADDRESS(ROW(),COLUMN())))</formula>
    </cfRule>
  </conditionalFormatting>
  <conditionalFormatting sqref="AN39:AN41">
    <cfRule type="expression" dxfId="134" priority="4">
      <formula>INDIRECT(ADDRESS(ROW(),COLUMN()))=TRUNC(INDIRECT(ADDRESS(ROW(),COLUMN())))</formula>
    </cfRule>
  </conditionalFormatting>
  <conditionalFormatting sqref="AM39:AM41">
    <cfRule type="expression" dxfId="133" priority="3">
      <formula>INDIRECT(ADDRESS(ROW(),COLUMN()))=TRUNC(INDIRECT(ADDRESS(ROW(),COLUMN())))</formula>
    </cfRule>
  </conditionalFormatting>
  <conditionalFormatting sqref="AL39:AL41">
    <cfRule type="expression" dxfId="132" priority="2">
      <formula>INDIRECT(ADDRESS(ROW(),COLUMN()))=TRUNC(INDIRECT(ADDRESS(ROW(),COLUMN())))</formula>
    </cfRule>
  </conditionalFormatting>
  <conditionalFormatting sqref="AK39:AK41">
    <cfRule type="expression" dxfId="131" priority="1">
      <formula>INDIRECT(ADDRESS(ROW(),COLUMN()))=TRUNC(INDIRECT(ADDRESS(ROW(),COLUMN())))</formula>
    </cfRule>
  </conditionalFormatting>
  <printOptions horizontalCentered="1"/>
  <pageMargins left="0.39370078740157477" right="0.39370078740157477" top="0.78740157480314954" bottom="0.59055118110236215" header="0.51181102362204722" footer="0.74803149606299213"/>
  <pageSetup paperSize="9" fitToWidth="1" fitToHeight="1" orientation="landscape" usePrinterDefaults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C41"/>
  <sheetViews>
    <sheetView view="pageBreakPreview" zoomScaleSheetLayoutView="100" workbookViewId="0">
      <selection activeCell="AC1" sqref="AC1"/>
    </sheetView>
  </sheetViews>
  <sheetFormatPr defaultRowHeight="9.6"/>
  <cols>
    <col min="1" max="2" width="3.375" style="138" customWidth="1"/>
    <col min="3" max="3" width="8" style="138" customWidth="1"/>
    <col min="4" max="5" width="3.625" style="138" customWidth="1"/>
    <col min="6" max="8" width="4.625" style="138" customWidth="1"/>
    <col min="9" max="10" width="7.875" style="138" customWidth="1"/>
    <col min="11" max="13" width="3.625" style="138" customWidth="1"/>
    <col min="14" max="17" width="4.625" style="138" customWidth="1"/>
    <col min="18" max="18" width="8" style="138" customWidth="1"/>
    <col min="19" max="20" width="7.875" style="138" customWidth="1"/>
    <col min="21" max="55" width="4.625" style="138" customWidth="1"/>
    <col min="56" max="16384" width="9" style="138" customWidth="1"/>
  </cols>
  <sheetData>
    <row r="1" spans="1:55" s="139" customFormat="1" ht="23.25" customHeight="1">
      <c r="A1" s="143" t="str">
        <f>"水質試験月報2　"&amp;AE1&amp;"年"&amp;AG1&amp;"月分"</f>
        <v>水質試験月報2　2019年2月分</v>
      </c>
      <c r="E1" s="167"/>
      <c r="H1" s="193"/>
      <c r="M1" s="167"/>
      <c r="Q1" s="193"/>
      <c r="T1" s="172"/>
      <c r="AB1" s="172"/>
      <c r="AD1" s="96" t="s">
        <v>132</v>
      </c>
      <c r="AE1" s="100">
        <v>2019</v>
      </c>
      <c r="AF1" s="102" t="s">
        <v>247</v>
      </c>
      <c r="AG1" s="107">
        <v>2</v>
      </c>
    </row>
    <row r="2" spans="1:55" s="139" customFormat="1" ht="12" customHeight="1">
      <c r="A2" s="181" t="s">
        <v>28</v>
      </c>
      <c r="B2" s="181" t="s">
        <v>31</v>
      </c>
      <c r="C2" s="181" t="s">
        <v>9</v>
      </c>
      <c r="D2" s="152" t="s">
        <v>106</v>
      </c>
      <c r="E2" s="171"/>
      <c r="F2" s="171"/>
      <c r="G2" s="171"/>
      <c r="H2" s="171"/>
      <c r="I2" s="171"/>
      <c r="J2" s="157"/>
      <c r="K2" s="152" t="s">
        <v>108</v>
      </c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57"/>
      <c r="AD2" s="181" t="s">
        <v>9</v>
      </c>
      <c r="AE2" s="152" t="s">
        <v>106</v>
      </c>
      <c r="AF2" s="171"/>
      <c r="AG2" s="171"/>
      <c r="AH2" s="171"/>
      <c r="AI2" s="171"/>
      <c r="AJ2" s="171"/>
      <c r="AK2" s="157"/>
      <c r="AL2" s="152" t="s">
        <v>108</v>
      </c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57"/>
    </row>
    <row r="3" spans="1:55" s="140" customFormat="1" ht="48" customHeight="1">
      <c r="A3" s="182"/>
      <c r="B3" s="182"/>
      <c r="C3" s="182"/>
      <c r="D3" s="190" t="s">
        <v>49</v>
      </c>
      <c r="E3" s="192" t="s">
        <v>50</v>
      </c>
      <c r="F3" s="192" t="s">
        <v>52</v>
      </c>
      <c r="G3" s="192" t="s">
        <v>53</v>
      </c>
      <c r="H3" s="192" t="s">
        <v>39</v>
      </c>
      <c r="I3" s="168" t="s">
        <v>103</v>
      </c>
      <c r="J3" s="168" t="s">
        <v>105</v>
      </c>
      <c r="K3" s="190" t="s">
        <v>46</v>
      </c>
      <c r="L3" s="190" t="s">
        <v>49</v>
      </c>
      <c r="M3" s="192" t="s">
        <v>50</v>
      </c>
      <c r="N3" s="192" t="s">
        <v>52</v>
      </c>
      <c r="O3" s="192" t="s">
        <v>53</v>
      </c>
      <c r="P3" s="202" t="s">
        <v>109</v>
      </c>
      <c r="Q3" s="192" t="s">
        <v>39</v>
      </c>
      <c r="R3" s="168" t="s">
        <v>221</v>
      </c>
      <c r="S3" s="168" t="s">
        <v>103</v>
      </c>
      <c r="T3" s="168" t="s">
        <v>105</v>
      </c>
      <c r="U3" s="168" t="s">
        <v>95</v>
      </c>
      <c r="V3" s="168" t="s">
        <v>110</v>
      </c>
      <c r="W3" s="202" t="s">
        <v>112</v>
      </c>
      <c r="X3" s="202" t="s">
        <v>47</v>
      </c>
      <c r="Y3" s="202" t="s">
        <v>204</v>
      </c>
      <c r="Z3" s="168" t="s">
        <v>97</v>
      </c>
      <c r="AA3" s="168" t="s">
        <v>113</v>
      </c>
      <c r="AB3" s="168" t="s">
        <v>119</v>
      </c>
      <c r="AC3" s="140"/>
      <c r="AD3" s="182"/>
      <c r="AE3" s="190" t="s">
        <v>49</v>
      </c>
      <c r="AF3" s="192" t="s">
        <v>50</v>
      </c>
      <c r="AG3" s="192" t="s">
        <v>52</v>
      </c>
      <c r="AH3" s="192" t="s">
        <v>53</v>
      </c>
      <c r="AI3" s="192" t="s">
        <v>39</v>
      </c>
      <c r="AJ3" s="168" t="s">
        <v>103</v>
      </c>
      <c r="AK3" s="168" t="s">
        <v>105</v>
      </c>
      <c r="AL3" s="190" t="s">
        <v>46</v>
      </c>
      <c r="AM3" s="190" t="s">
        <v>49</v>
      </c>
      <c r="AN3" s="192" t="s">
        <v>50</v>
      </c>
      <c r="AO3" s="192" t="s">
        <v>52</v>
      </c>
      <c r="AP3" s="192" t="s">
        <v>53</v>
      </c>
      <c r="AQ3" s="202" t="s">
        <v>109</v>
      </c>
      <c r="AR3" s="192" t="s">
        <v>39</v>
      </c>
      <c r="AS3" s="168" t="s">
        <v>221</v>
      </c>
      <c r="AT3" s="168" t="s">
        <v>103</v>
      </c>
      <c r="AU3" s="168" t="s">
        <v>105</v>
      </c>
      <c r="AV3" s="168" t="s">
        <v>95</v>
      </c>
      <c r="AW3" s="168" t="s">
        <v>110</v>
      </c>
      <c r="AX3" s="202" t="s">
        <v>112</v>
      </c>
      <c r="AY3" s="202" t="s">
        <v>47</v>
      </c>
      <c r="AZ3" s="202" t="s">
        <v>204</v>
      </c>
      <c r="BA3" s="168" t="s">
        <v>97</v>
      </c>
      <c r="BB3" s="168" t="s">
        <v>113</v>
      </c>
      <c r="BC3" s="168" t="s">
        <v>119</v>
      </c>
    </row>
    <row r="4" spans="1:55" ht="11.4">
      <c r="A4" s="146"/>
      <c r="B4" s="146"/>
      <c r="C4" s="160" t="s">
        <v>67</v>
      </c>
      <c r="D4" s="160" t="s">
        <v>92</v>
      </c>
      <c r="E4" s="160"/>
      <c r="F4" s="160" t="s">
        <v>36</v>
      </c>
      <c r="G4" s="160" t="s">
        <v>36</v>
      </c>
      <c r="H4" s="160" t="s">
        <v>36</v>
      </c>
      <c r="I4" s="160"/>
      <c r="J4" s="160"/>
      <c r="K4" s="160" t="s">
        <v>18</v>
      </c>
      <c r="L4" s="160" t="s">
        <v>92</v>
      </c>
      <c r="M4" s="160"/>
      <c r="N4" s="160" t="s">
        <v>36</v>
      </c>
      <c r="O4" s="160" t="s">
        <v>36</v>
      </c>
      <c r="P4" s="160" t="s">
        <v>36</v>
      </c>
      <c r="Q4" s="160" t="s">
        <v>36</v>
      </c>
      <c r="R4" s="160" t="s">
        <v>277</v>
      </c>
      <c r="S4" s="160"/>
      <c r="T4" s="160"/>
      <c r="U4" s="160" t="s">
        <v>36</v>
      </c>
      <c r="V4" s="160" t="s">
        <v>36</v>
      </c>
      <c r="W4" s="160" t="s">
        <v>36</v>
      </c>
      <c r="X4" s="160" t="s">
        <v>36</v>
      </c>
      <c r="Y4" s="160" t="s">
        <v>36</v>
      </c>
      <c r="Z4" s="160" t="s">
        <v>36</v>
      </c>
      <c r="AA4" s="160" t="s">
        <v>36</v>
      </c>
      <c r="AB4" s="160" t="s">
        <v>70</v>
      </c>
      <c r="AD4" s="160" t="s">
        <v>67</v>
      </c>
      <c r="AE4" s="160" t="s">
        <v>92</v>
      </c>
      <c r="AF4" s="194"/>
      <c r="AG4" s="194" t="s">
        <v>36</v>
      </c>
      <c r="AH4" s="194" t="s">
        <v>36</v>
      </c>
      <c r="AI4" s="194" t="s">
        <v>36</v>
      </c>
      <c r="AJ4" s="194"/>
      <c r="AK4" s="194"/>
      <c r="AL4" s="194" t="s">
        <v>18</v>
      </c>
      <c r="AM4" s="194" t="s">
        <v>92</v>
      </c>
      <c r="AN4" s="194"/>
      <c r="AO4" s="194" t="s">
        <v>36</v>
      </c>
      <c r="AP4" s="194" t="s">
        <v>36</v>
      </c>
      <c r="AQ4" s="194" t="s">
        <v>36</v>
      </c>
      <c r="AR4" s="194" t="s">
        <v>36</v>
      </c>
      <c r="AS4" s="194" t="s">
        <v>277</v>
      </c>
      <c r="AT4" s="194"/>
      <c r="AU4" s="194"/>
      <c r="AV4" s="194" t="s">
        <v>36</v>
      </c>
      <c r="AW4" s="194" t="s">
        <v>36</v>
      </c>
      <c r="AX4" s="194" t="s">
        <v>36</v>
      </c>
      <c r="AY4" s="194" t="s">
        <v>36</v>
      </c>
      <c r="AZ4" s="194" t="s">
        <v>36</v>
      </c>
      <c r="BA4" s="194" t="s">
        <v>36</v>
      </c>
      <c r="BB4" s="194" t="s">
        <v>36</v>
      </c>
      <c r="BC4" s="194" t="s">
        <v>70</v>
      </c>
    </row>
    <row r="5" spans="1:55" ht="11.25" customHeight="1">
      <c r="A5" s="147" t="s">
        <v>175</v>
      </c>
      <c r="B5" s="147"/>
      <c r="C5" s="162"/>
      <c r="D5" s="162"/>
      <c r="E5" s="162"/>
      <c r="F5" s="162">
        <v>3</v>
      </c>
      <c r="G5" s="162">
        <v>3</v>
      </c>
      <c r="H5" s="162">
        <v>3</v>
      </c>
      <c r="I5" s="160" t="s">
        <v>58</v>
      </c>
      <c r="J5" s="160" t="s">
        <v>58</v>
      </c>
      <c r="K5" s="162"/>
      <c r="L5" s="162"/>
      <c r="M5" s="162"/>
      <c r="N5" s="162">
        <v>3</v>
      </c>
      <c r="O5" s="162">
        <v>3</v>
      </c>
      <c r="P5" s="162">
        <v>3</v>
      </c>
      <c r="Q5" s="162">
        <v>3</v>
      </c>
      <c r="R5" s="162">
        <v>2</v>
      </c>
      <c r="S5" s="160" t="s">
        <v>58</v>
      </c>
      <c r="T5" s="160" t="s">
        <v>58</v>
      </c>
      <c r="U5" s="162">
        <v>3</v>
      </c>
      <c r="V5" s="162">
        <v>3</v>
      </c>
      <c r="W5" s="162">
        <v>3</v>
      </c>
      <c r="X5" s="162">
        <v>3</v>
      </c>
      <c r="Y5" s="162">
        <v>3</v>
      </c>
      <c r="Z5" s="162">
        <v>3</v>
      </c>
      <c r="AA5" s="162">
        <v>3</v>
      </c>
      <c r="AB5" s="162"/>
      <c r="AD5" s="160"/>
      <c r="AE5" s="96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</row>
    <row r="6" spans="1:55" ht="11.25" customHeight="1">
      <c r="A6" s="148" t="s">
        <v>245</v>
      </c>
      <c r="B6" s="154"/>
      <c r="C6" s="187">
        <v>0</v>
      </c>
      <c r="D6" s="162">
        <v>0</v>
      </c>
      <c r="E6" s="162">
        <v>1</v>
      </c>
      <c r="F6" s="162">
        <v>1</v>
      </c>
      <c r="G6" s="162">
        <v>1</v>
      </c>
      <c r="H6" s="162">
        <v>1</v>
      </c>
      <c r="I6" s="160" t="s">
        <v>58</v>
      </c>
      <c r="J6" s="160" t="s">
        <v>58</v>
      </c>
      <c r="K6" s="187">
        <v>0</v>
      </c>
      <c r="L6" s="162">
        <v>0</v>
      </c>
      <c r="M6" s="162">
        <v>1</v>
      </c>
      <c r="N6" s="162">
        <v>1</v>
      </c>
      <c r="O6" s="162">
        <v>1</v>
      </c>
      <c r="P6" s="162">
        <v>1</v>
      </c>
      <c r="Q6" s="162">
        <v>1</v>
      </c>
      <c r="R6" s="162">
        <v>0</v>
      </c>
      <c r="S6" s="160" t="s">
        <v>58</v>
      </c>
      <c r="T6" s="160" t="s">
        <v>58</v>
      </c>
      <c r="U6" s="162">
        <v>1</v>
      </c>
      <c r="V6" s="162">
        <v>1</v>
      </c>
      <c r="W6" s="162">
        <v>1</v>
      </c>
      <c r="X6" s="162">
        <v>1</v>
      </c>
      <c r="Y6" s="162">
        <v>1</v>
      </c>
      <c r="Z6" s="162">
        <v>1</v>
      </c>
      <c r="AA6" s="162">
        <v>1</v>
      </c>
      <c r="AB6" s="162">
        <v>1</v>
      </c>
      <c r="AC6" s="203"/>
      <c r="AD6" s="102"/>
      <c r="AE6" s="96"/>
      <c r="AF6" s="96"/>
      <c r="AG6" s="96"/>
      <c r="AH6" s="96"/>
      <c r="AI6" s="96"/>
      <c r="AJ6" s="96"/>
      <c r="AK6" s="96"/>
      <c r="AL6" s="96"/>
      <c r="AM6" s="96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</row>
    <row r="7" spans="1:55" ht="11.25" customHeight="1">
      <c r="A7" s="96">
        <v>1</v>
      </c>
      <c r="B7" s="155">
        <f>DATEVALUE(AE1&amp;"/"&amp;AG1&amp;"/1")</f>
        <v>43497</v>
      </c>
      <c r="C7" s="188" t="str">
        <f t="shared" ref="C7:H37" si="0">IF(AD7="","",TEXT(ROUND(AD7,(IF(C$5="",100,C$5)-1)-INT(LOG(ABS(AD7)+(AD7=0)))),"#,##0"&amp;IF(INT(LOG(ABS(ROUND(AD7,(IF(C$5="",100,C$5)-1)-INT(LOG(ABS(AD7)+(AD7=0)))))+(ROUND(AD7,(IF(C$5="",100,C$5)-1)-INT(LOG(ABS(AD7)+(AD7=0))))=0)))+1&gt;=IF(C$5="",100,C$5),"",IF(C$6&gt;0,".","")&amp;REPT("0",IF(IF(C$5="",100,C$5)-INT(LOG(ABS(ROUND(AD7,(IF(C$5="",100,C$5)-1)-INT(LOG(ABS(AD7)+(AD7=0)))))+(ROUND(AD7,(IF(C$5="",100,C$5)-1)-INT(LOG(ABS(AD7)+(AD7=0))))=0)))-1&gt;C$6,C$6,IF(C$5="",100,C$5)-INT(LOG(ABS(ROUND(AD7,(IF(C$5="",100,C$5)-1)-INT(LOG(ABS(AD7)+(AD7=0)))))+(ROUND(AD7,(IF(C$5="",100,C$5)-1)-INT(LOG(ABS(AD7)+(AD7=0))))=0)))-1)))))</f>
        <v/>
      </c>
      <c r="D7" s="188" t="str">
        <f t="shared" si="0"/>
        <v/>
      </c>
      <c r="E7" s="188" t="str">
        <f t="shared" si="0"/>
        <v/>
      </c>
      <c r="F7" s="188" t="str">
        <f t="shared" si="0"/>
        <v/>
      </c>
      <c r="G7" s="188" t="str">
        <f t="shared" si="0"/>
        <v/>
      </c>
      <c r="H7" s="188" t="str">
        <f t="shared" si="0"/>
        <v/>
      </c>
      <c r="I7" s="195" t="str">
        <f t="shared" ref="I7:J37" si="1">IF(AJ7="","",AJ7)</f>
        <v/>
      </c>
      <c r="J7" s="195" t="str">
        <f t="shared" si="1"/>
        <v/>
      </c>
      <c r="K7" s="188" t="str">
        <f t="shared" ref="K7:R37" si="2">IF(AL7="","",TEXT(ROUND(AL7,(IF(K$5="",100,K$5)-1)-INT(LOG(ABS(AL7)+(AL7=0)))),"#,##0"&amp;IF(INT(LOG(ABS(ROUND(AL7,(IF(K$5="",100,K$5)-1)-INT(LOG(ABS(AL7)+(AL7=0)))))+(ROUND(AL7,(IF(K$5="",100,K$5)-1)-INT(LOG(ABS(AL7)+(AL7=0))))=0)))+1&gt;=IF(K$5="",100,K$5),"",IF(K$6&gt;0,".","")&amp;REPT("0",IF(IF(K$5="",100,K$5)-INT(LOG(ABS(ROUND(AL7,(IF(K$5="",100,K$5)-1)-INT(LOG(ABS(AL7)+(AL7=0)))))+(ROUND(AL7,(IF(K$5="",100,K$5)-1)-INT(LOG(ABS(AL7)+(AL7=0))))=0)))-1&gt;K$6,K$6,IF(K$5="",100,K$5)-INT(LOG(ABS(ROUND(AL7,(IF(K$5="",100,K$5)-1)-INT(LOG(ABS(AL7)+(AL7=0)))))+(ROUND(AL7,(IF(K$5="",100,K$5)-1)-INT(LOG(ABS(AL7)+(AL7=0))))=0)))-1)))))</f>
        <v/>
      </c>
      <c r="L7" s="188" t="str">
        <f t="shared" si="2"/>
        <v/>
      </c>
      <c r="M7" s="188" t="str">
        <f t="shared" si="2"/>
        <v/>
      </c>
      <c r="N7" s="188" t="str">
        <f t="shared" si="2"/>
        <v/>
      </c>
      <c r="O7" s="188" t="str">
        <f t="shared" si="2"/>
        <v/>
      </c>
      <c r="P7" s="188" t="str">
        <f t="shared" si="2"/>
        <v/>
      </c>
      <c r="Q7" s="188" t="str">
        <f t="shared" si="2"/>
        <v/>
      </c>
      <c r="R7" s="188" t="str">
        <f t="shared" si="2"/>
        <v/>
      </c>
      <c r="S7" s="195" t="str">
        <f t="shared" ref="S7:T37" si="3">IF(AT7="","",AT7)</f>
        <v/>
      </c>
      <c r="T7" s="195" t="str">
        <f t="shared" si="3"/>
        <v/>
      </c>
      <c r="U7" s="188" t="str">
        <f t="shared" ref="U7:AB37" si="4">IF(AV7="","",TEXT(ROUND(AV7,(IF(U$5="",100,U$5)-1)-INT(LOG(ABS(AV7)+(AV7=0)))),"#,##0"&amp;IF(INT(LOG(ABS(ROUND(AV7,(IF(U$5="",100,U$5)-1)-INT(LOG(ABS(AV7)+(AV7=0)))))+(ROUND(AV7,(IF(U$5="",100,U$5)-1)-INT(LOG(ABS(AV7)+(AV7=0))))=0)))+1&gt;=IF(U$5="",100,U$5),"",IF(U$6&gt;0,".","")&amp;REPT("0",IF(IF(U$5="",100,U$5)-INT(LOG(ABS(ROUND(AV7,(IF(U$5="",100,U$5)-1)-INT(LOG(ABS(AV7)+(AV7=0)))))+(ROUND(AV7,(IF(U$5="",100,U$5)-1)-INT(LOG(ABS(AV7)+(AV7=0))))=0)))-1&gt;U$6,U$6,IF(U$5="",100,U$5)-INT(LOG(ABS(ROUND(AV7,(IF(U$5="",100,U$5)-1)-INT(LOG(ABS(AV7)+(AV7=0)))))+(ROUND(AV7,(IF(U$5="",100,U$5)-1)-INT(LOG(ABS(AV7)+(AV7=0))))=0)))-1)))))</f>
        <v/>
      </c>
      <c r="V7" s="188" t="str">
        <f t="shared" si="4"/>
        <v/>
      </c>
      <c r="W7" s="188" t="str">
        <f t="shared" si="4"/>
        <v/>
      </c>
      <c r="X7" s="188" t="str">
        <f t="shared" si="4"/>
        <v/>
      </c>
      <c r="Y7" s="188" t="str">
        <f t="shared" si="4"/>
        <v/>
      </c>
      <c r="Z7" s="188" t="str">
        <f t="shared" si="4"/>
        <v/>
      </c>
      <c r="AA7" s="188" t="str">
        <f t="shared" si="4"/>
        <v/>
      </c>
      <c r="AB7" s="188" t="str">
        <f t="shared" si="4"/>
        <v/>
      </c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</row>
    <row r="8" spans="1:55" ht="11.25" customHeight="1">
      <c r="A8" s="96">
        <v>2</v>
      </c>
      <c r="B8" s="155">
        <f t="shared" ref="B8:B37" si="5">B7+1</f>
        <v>43498</v>
      </c>
      <c r="C8" s="188" t="str">
        <f t="shared" si="0"/>
        <v/>
      </c>
      <c r="D8" s="188" t="str">
        <f t="shared" si="0"/>
        <v/>
      </c>
      <c r="E8" s="188" t="str">
        <f t="shared" si="0"/>
        <v/>
      </c>
      <c r="F8" s="188" t="str">
        <f t="shared" si="0"/>
        <v/>
      </c>
      <c r="G8" s="188" t="str">
        <f t="shared" si="0"/>
        <v/>
      </c>
      <c r="H8" s="188" t="str">
        <f t="shared" si="0"/>
        <v/>
      </c>
      <c r="I8" s="195" t="str">
        <f t="shared" si="1"/>
        <v/>
      </c>
      <c r="J8" s="195" t="str">
        <f t="shared" si="1"/>
        <v/>
      </c>
      <c r="K8" s="188" t="str">
        <f t="shared" si="2"/>
        <v/>
      </c>
      <c r="L8" s="188" t="str">
        <f t="shared" si="2"/>
        <v/>
      </c>
      <c r="M8" s="188" t="str">
        <f t="shared" si="2"/>
        <v/>
      </c>
      <c r="N8" s="188" t="str">
        <f t="shared" si="2"/>
        <v/>
      </c>
      <c r="O8" s="188" t="str">
        <f t="shared" si="2"/>
        <v/>
      </c>
      <c r="P8" s="188" t="str">
        <f t="shared" si="2"/>
        <v/>
      </c>
      <c r="Q8" s="188" t="str">
        <f t="shared" si="2"/>
        <v/>
      </c>
      <c r="R8" s="188" t="str">
        <f t="shared" si="2"/>
        <v/>
      </c>
      <c r="S8" s="195" t="str">
        <f t="shared" si="3"/>
        <v/>
      </c>
      <c r="T8" s="195" t="str">
        <f t="shared" si="3"/>
        <v/>
      </c>
      <c r="U8" s="188" t="str">
        <f t="shared" si="4"/>
        <v/>
      </c>
      <c r="V8" s="188" t="str">
        <f t="shared" si="4"/>
        <v/>
      </c>
      <c r="W8" s="188" t="str">
        <f t="shared" si="4"/>
        <v/>
      </c>
      <c r="X8" s="188" t="str">
        <f t="shared" si="4"/>
        <v/>
      </c>
      <c r="Y8" s="188" t="str">
        <f t="shared" si="4"/>
        <v/>
      </c>
      <c r="Z8" s="188" t="str">
        <f t="shared" si="4"/>
        <v/>
      </c>
      <c r="AA8" s="188" t="str">
        <f t="shared" si="4"/>
        <v/>
      </c>
      <c r="AB8" s="188" t="str">
        <f t="shared" si="4"/>
        <v/>
      </c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</row>
    <row r="9" spans="1:55" ht="11.25" customHeight="1">
      <c r="A9" s="96">
        <v>3</v>
      </c>
      <c r="B9" s="155">
        <f t="shared" si="5"/>
        <v>43499</v>
      </c>
      <c r="C9" s="188" t="str">
        <f t="shared" si="0"/>
        <v/>
      </c>
      <c r="D9" s="188" t="str">
        <f t="shared" si="0"/>
        <v/>
      </c>
      <c r="E9" s="188" t="str">
        <f t="shared" si="0"/>
        <v/>
      </c>
      <c r="F9" s="163" t="str">
        <f t="shared" si="0"/>
        <v/>
      </c>
      <c r="G9" s="163" t="str">
        <f t="shared" si="0"/>
        <v/>
      </c>
      <c r="H9" s="163" t="str">
        <f t="shared" si="0"/>
        <v/>
      </c>
      <c r="I9" s="195" t="str">
        <f t="shared" si="1"/>
        <v/>
      </c>
      <c r="J9" s="195" t="str">
        <f t="shared" si="1"/>
        <v/>
      </c>
      <c r="K9" s="188" t="str">
        <f t="shared" si="2"/>
        <v/>
      </c>
      <c r="L9" s="188" t="str">
        <f t="shared" si="2"/>
        <v/>
      </c>
      <c r="M9" s="188" t="str">
        <f t="shared" si="2"/>
        <v/>
      </c>
      <c r="N9" s="163" t="str">
        <f t="shared" si="2"/>
        <v/>
      </c>
      <c r="O9" s="163" t="str">
        <f t="shared" si="2"/>
        <v/>
      </c>
      <c r="P9" s="163" t="str">
        <f t="shared" si="2"/>
        <v/>
      </c>
      <c r="Q9" s="163" t="str">
        <f t="shared" si="2"/>
        <v/>
      </c>
      <c r="R9" s="163" t="str">
        <f t="shared" si="2"/>
        <v/>
      </c>
      <c r="S9" s="195" t="str">
        <f t="shared" si="3"/>
        <v/>
      </c>
      <c r="T9" s="195" t="str">
        <f t="shared" si="3"/>
        <v/>
      </c>
      <c r="U9" s="163" t="str">
        <f t="shared" si="4"/>
        <v/>
      </c>
      <c r="V9" s="163" t="str">
        <f t="shared" si="4"/>
        <v/>
      </c>
      <c r="W9" s="163" t="str">
        <f t="shared" si="4"/>
        <v/>
      </c>
      <c r="X9" s="163" t="str">
        <f t="shared" si="4"/>
        <v/>
      </c>
      <c r="Y9" s="163" t="str">
        <f t="shared" si="4"/>
        <v/>
      </c>
      <c r="Z9" s="163" t="str">
        <f t="shared" si="4"/>
        <v/>
      </c>
      <c r="AA9" s="163" t="str">
        <f t="shared" si="4"/>
        <v/>
      </c>
      <c r="AB9" s="188" t="str">
        <f t="shared" si="4"/>
        <v/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</row>
    <row r="10" spans="1:55" ht="11.25" customHeight="1">
      <c r="A10" s="96">
        <v>4</v>
      </c>
      <c r="B10" s="155">
        <f t="shared" si="5"/>
        <v>43500</v>
      </c>
      <c r="C10" s="188" t="str">
        <f t="shared" si="0"/>
        <v/>
      </c>
      <c r="D10" s="188" t="str">
        <f t="shared" si="0"/>
        <v/>
      </c>
      <c r="E10" s="188" t="str">
        <f t="shared" si="0"/>
        <v/>
      </c>
      <c r="F10" s="163" t="str">
        <f t="shared" si="0"/>
        <v/>
      </c>
      <c r="G10" s="163" t="str">
        <f t="shared" si="0"/>
        <v/>
      </c>
      <c r="H10" s="163" t="str">
        <f t="shared" si="0"/>
        <v/>
      </c>
      <c r="I10" s="195" t="str">
        <f t="shared" si="1"/>
        <v/>
      </c>
      <c r="J10" s="195" t="str">
        <f t="shared" si="1"/>
        <v/>
      </c>
      <c r="K10" s="188" t="str">
        <f t="shared" si="2"/>
        <v/>
      </c>
      <c r="L10" s="188" t="str">
        <f t="shared" si="2"/>
        <v/>
      </c>
      <c r="M10" s="188" t="str">
        <f t="shared" si="2"/>
        <v/>
      </c>
      <c r="N10" s="163" t="str">
        <f t="shared" si="2"/>
        <v/>
      </c>
      <c r="O10" s="163" t="str">
        <f t="shared" si="2"/>
        <v/>
      </c>
      <c r="P10" s="163" t="str">
        <f t="shared" si="2"/>
        <v/>
      </c>
      <c r="Q10" s="163" t="str">
        <f t="shared" si="2"/>
        <v/>
      </c>
      <c r="R10" s="163" t="str">
        <f t="shared" si="2"/>
        <v/>
      </c>
      <c r="S10" s="195" t="str">
        <f t="shared" si="3"/>
        <v/>
      </c>
      <c r="T10" s="195" t="str">
        <f t="shared" si="3"/>
        <v/>
      </c>
      <c r="U10" s="163" t="str">
        <f t="shared" si="4"/>
        <v/>
      </c>
      <c r="V10" s="163" t="str">
        <f t="shared" si="4"/>
        <v/>
      </c>
      <c r="W10" s="163" t="str">
        <f t="shared" si="4"/>
        <v/>
      </c>
      <c r="X10" s="163" t="str">
        <f t="shared" si="4"/>
        <v/>
      </c>
      <c r="Y10" s="163" t="str">
        <f t="shared" si="4"/>
        <v/>
      </c>
      <c r="Z10" s="163" t="str">
        <f t="shared" si="4"/>
        <v/>
      </c>
      <c r="AA10" s="163" t="str">
        <f t="shared" si="4"/>
        <v/>
      </c>
      <c r="AB10" s="188" t="str">
        <f t="shared" si="4"/>
        <v/>
      </c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</row>
    <row r="11" spans="1:55" ht="11.25" customHeight="1">
      <c r="A11" s="96">
        <v>5</v>
      </c>
      <c r="B11" s="155">
        <f t="shared" si="5"/>
        <v>43501</v>
      </c>
      <c r="C11" s="188" t="str">
        <f t="shared" si="0"/>
        <v/>
      </c>
      <c r="D11" s="188" t="str">
        <f t="shared" si="0"/>
        <v/>
      </c>
      <c r="E11" s="188" t="str">
        <f t="shared" si="0"/>
        <v/>
      </c>
      <c r="F11" s="163" t="str">
        <f t="shared" si="0"/>
        <v/>
      </c>
      <c r="G11" s="163" t="str">
        <f t="shared" si="0"/>
        <v/>
      </c>
      <c r="H11" s="163" t="str">
        <f t="shared" si="0"/>
        <v/>
      </c>
      <c r="I11" s="195" t="str">
        <f t="shared" si="1"/>
        <v/>
      </c>
      <c r="J11" s="195" t="str">
        <f t="shared" si="1"/>
        <v/>
      </c>
      <c r="K11" s="188" t="str">
        <f t="shared" si="2"/>
        <v/>
      </c>
      <c r="L11" s="188" t="str">
        <f t="shared" si="2"/>
        <v/>
      </c>
      <c r="M11" s="188" t="str">
        <f t="shared" si="2"/>
        <v/>
      </c>
      <c r="N11" s="163" t="str">
        <f t="shared" si="2"/>
        <v/>
      </c>
      <c r="O11" s="163" t="str">
        <f t="shared" si="2"/>
        <v/>
      </c>
      <c r="P11" s="163" t="str">
        <f t="shared" si="2"/>
        <v/>
      </c>
      <c r="Q11" s="163" t="str">
        <f t="shared" si="2"/>
        <v/>
      </c>
      <c r="R11" s="163" t="str">
        <f t="shared" si="2"/>
        <v/>
      </c>
      <c r="S11" s="195" t="str">
        <f t="shared" si="3"/>
        <v/>
      </c>
      <c r="T11" s="195" t="str">
        <f t="shared" si="3"/>
        <v/>
      </c>
      <c r="U11" s="163" t="str">
        <f t="shared" si="4"/>
        <v/>
      </c>
      <c r="V11" s="163" t="str">
        <f t="shared" si="4"/>
        <v/>
      </c>
      <c r="W11" s="163" t="str">
        <f t="shared" si="4"/>
        <v/>
      </c>
      <c r="X11" s="163" t="str">
        <f t="shared" si="4"/>
        <v/>
      </c>
      <c r="Y11" s="163" t="str">
        <f t="shared" si="4"/>
        <v/>
      </c>
      <c r="Z11" s="163" t="str">
        <f t="shared" si="4"/>
        <v/>
      </c>
      <c r="AA11" s="163" t="str">
        <f t="shared" si="4"/>
        <v/>
      </c>
      <c r="AB11" s="188" t="str">
        <f t="shared" si="4"/>
        <v/>
      </c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</row>
    <row r="12" spans="1:55" ht="11.25" customHeight="1">
      <c r="A12" s="96">
        <v>6</v>
      </c>
      <c r="B12" s="155">
        <f t="shared" si="5"/>
        <v>43502</v>
      </c>
      <c r="C12" s="188" t="str">
        <f t="shared" si="0"/>
        <v/>
      </c>
      <c r="D12" s="188" t="str">
        <f t="shared" si="0"/>
        <v/>
      </c>
      <c r="E12" s="188" t="str">
        <f t="shared" si="0"/>
        <v/>
      </c>
      <c r="F12" s="163" t="str">
        <f t="shared" si="0"/>
        <v/>
      </c>
      <c r="G12" s="163" t="str">
        <f t="shared" si="0"/>
        <v/>
      </c>
      <c r="H12" s="163" t="str">
        <f t="shared" si="0"/>
        <v/>
      </c>
      <c r="I12" s="195" t="str">
        <f t="shared" si="1"/>
        <v/>
      </c>
      <c r="J12" s="195" t="str">
        <f t="shared" si="1"/>
        <v/>
      </c>
      <c r="K12" s="188" t="str">
        <f t="shared" si="2"/>
        <v/>
      </c>
      <c r="L12" s="188" t="str">
        <f t="shared" si="2"/>
        <v/>
      </c>
      <c r="M12" s="188" t="str">
        <f t="shared" si="2"/>
        <v/>
      </c>
      <c r="N12" s="163" t="str">
        <f t="shared" si="2"/>
        <v/>
      </c>
      <c r="O12" s="163" t="str">
        <f t="shared" si="2"/>
        <v/>
      </c>
      <c r="P12" s="163" t="str">
        <f t="shared" si="2"/>
        <v/>
      </c>
      <c r="Q12" s="163" t="str">
        <f t="shared" si="2"/>
        <v/>
      </c>
      <c r="R12" s="163" t="str">
        <f t="shared" si="2"/>
        <v/>
      </c>
      <c r="S12" s="195" t="str">
        <f t="shared" si="3"/>
        <v/>
      </c>
      <c r="T12" s="195" t="str">
        <f t="shared" si="3"/>
        <v/>
      </c>
      <c r="U12" s="163" t="str">
        <f t="shared" si="4"/>
        <v/>
      </c>
      <c r="V12" s="163" t="str">
        <f t="shared" si="4"/>
        <v/>
      </c>
      <c r="W12" s="163" t="str">
        <f t="shared" si="4"/>
        <v/>
      </c>
      <c r="X12" s="163" t="str">
        <f t="shared" si="4"/>
        <v/>
      </c>
      <c r="Y12" s="163" t="str">
        <f t="shared" si="4"/>
        <v/>
      </c>
      <c r="Z12" s="163" t="str">
        <f t="shared" si="4"/>
        <v/>
      </c>
      <c r="AA12" s="163" t="str">
        <f t="shared" si="4"/>
        <v/>
      </c>
      <c r="AB12" s="188" t="str">
        <f t="shared" si="4"/>
        <v/>
      </c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</row>
    <row r="13" spans="1:55" ht="11.25" customHeight="1">
      <c r="A13" s="96">
        <v>7</v>
      </c>
      <c r="B13" s="155">
        <f t="shared" si="5"/>
        <v>43503</v>
      </c>
      <c r="C13" s="188" t="str">
        <f t="shared" si="0"/>
        <v/>
      </c>
      <c r="D13" s="188" t="str">
        <f t="shared" si="0"/>
        <v/>
      </c>
      <c r="E13" s="188" t="str">
        <f t="shared" si="0"/>
        <v/>
      </c>
      <c r="F13" s="163" t="str">
        <f t="shared" si="0"/>
        <v/>
      </c>
      <c r="G13" s="163" t="str">
        <f t="shared" si="0"/>
        <v/>
      </c>
      <c r="H13" s="163" t="str">
        <f t="shared" si="0"/>
        <v/>
      </c>
      <c r="I13" s="195" t="str">
        <f t="shared" si="1"/>
        <v/>
      </c>
      <c r="J13" s="195" t="str">
        <f t="shared" si="1"/>
        <v/>
      </c>
      <c r="K13" s="188" t="str">
        <f t="shared" si="2"/>
        <v/>
      </c>
      <c r="L13" s="188" t="str">
        <f t="shared" si="2"/>
        <v/>
      </c>
      <c r="M13" s="188" t="str">
        <f t="shared" si="2"/>
        <v/>
      </c>
      <c r="N13" s="163" t="str">
        <f t="shared" si="2"/>
        <v/>
      </c>
      <c r="O13" s="163" t="str">
        <f t="shared" si="2"/>
        <v/>
      </c>
      <c r="P13" s="163" t="str">
        <f t="shared" si="2"/>
        <v/>
      </c>
      <c r="Q13" s="163" t="str">
        <f t="shared" si="2"/>
        <v/>
      </c>
      <c r="R13" s="163" t="str">
        <f t="shared" si="2"/>
        <v/>
      </c>
      <c r="S13" s="195" t="str">
        <f t="shared" si="3"/>
        <v/>
      </c>
      <c r="T13" s="195" t="str">
        <f t="shared" si="3"/>
        <v/>
      </c>
      <c r="U13" s="163" t="str">
        <f t="shared" si="4"/>
        <v/>
      </c>
      <c r="V13" s="163" t="str">
        <f t="shared" si="4"/>
        <v/>
      </c>
      <c r="W13" s="163" t="str">
        <f t="shared" si="4"/>
        <v/>
      </c>
      <c r="X13" s="163" t="str">
        <f t="shared" si="4"/>
        <v/>
      </c>
      <c r="Y13" s="163" t="str">
        <f t="shared" si="4"/>
        <v/>
      </c>
      <c r="Z13" s="163" t="str">
        <f t="shared" si="4"/>
        <v/>
      </c>
      <c r="AA13" s="163" t="str">
        <f t="shared" si="4"/>
        <v/>
      </c>
      <c r="AB13" s="188" t="str">
        <f t="shared" si="4"/>
        <v/>
      </c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</row>
    <row r="14" spans="1:55" ht="11.25" customHeight="1">
      <c r="A14" s="96">
        <v>8</v>
      </c>
      <c r="B14" s="155">
        <f t="shared" si="5"/>
        <v>43504</v>
      </c>
      <c r="C14" s="188" t="str">
        <f t="shared" si="0"/>
        <v/>
      </c>
      <c r="D14" s="188" t="str">
        <f t="shared" si="0"/>
        <v/>
      </c>
      <c r="E14" s="188" t="str">
        <f t="shared" si="0"/>
        <v/>
      </c>
      <c r="F14" s="163" t="str">
        <f t="shared" si="0"/>
        <v/>
      </c>
      <c r="G14" s="163" t="str">
        <f t="shared" si="0"/>
        <v/>
      </c>
      <c r="H14" s="163" t="str">
        <f t="shared" si="0"/>
        <v/>
      </c>
      <c r="I14" s="195" t="str">
        <f t="shared" si="1"/>
        <v/>
      </c>
      <c r="J14" s="195" t="str">
        <f t="shared" si="1"/>
        <v/>
      </c>
      <c r="K14" s="188" t="str">
        <f t="shared" si="2"/>
        <v/>
      </c>
      <c r="L14" s="188" t="str">
        <f t="shared" si="2"/>
        <v/>
      </c>
      <c r="M14" s="188" t="str">
        <f t="shared" si="2"/>
        <v/>
      </c>
      <c r="N14" s="163" t="str">
        <f t="shared" si="2"/>
        <v/>
      </c>
      <c r="O14" s="163" t="str">
        <f t="shared" si="2"/>
        <v/>
      </c>
      <c r="P14" s="163" t="str">
        <f t="shared" si="2"/>
        <v/>
      </c>
      <c r="Q14" s="163" t="str">
        <f t="shared" si="2"/>
        <v/>
      </c>
      <c r="R14" s="163" t="str">
        <f t="shared" si="2"/>
        <v/>
      </c>
      <c r="S14" s="195" t="str">
        <f t="shared" si="3"/>
        <v/>
      </c>
      <c r="T14" s="195" t="str">
        <f t="shared" si="3"/>
        <v/>
      </c>
      <c r="U14" s="163" t="str">
        <f t="shared" si="4"/>
        <v/>
      </c>
      <c r="V14" s="163" t="str">
        <f t="shared" si="4"/>
        <v/>
      </c>
      <c r="W14" s="163" t="str">
        <f t="shared" si="4"/>
        <v/>
      </c>
      <c r="X14" s="163" t="str">
        <f t="shared" si="4"/>
        <v/>
      </c>
      <c r="Y14" s="163" t="str">
        <f t="shared" si="4"/>
        <v/>
      </c>
      <c r="Z14" s="163" t="str">
        <f t="shared" si="4"/>
        <v/>
      </c>
      <c r="AA14" s="163" t="str">
        <f t="shared" si="4"/>
        <v/>
      </c>
      <c r="AB14" s="188" t="str">
        <f t="shared" si="4"/>
        <v/>
      </c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</row>
    <row r="15" spans="1:55" ht="11.25" customHeight="1">
      <c r="A15" s="96">
        <v>9</v>
      </c>
      <c r="B15" s="155">
        <f t="shared" si="5"/>
        <v>43505</v>
      </c>
      <c r="C15" s="188" t="str">
        <f t="shared" si="0"/>
        <v/>
      </c>
      <c r="D15" s="188" t="str">
        <f t="shared" si="0"/>
        <v/>
      </c>
      <c r="E15" s="188" t="str">
        <f t="shared" si="0"/>
        <v/>
      </c>
      <c r="F15" s="163" t="str">
        <f t="shared" si="0"/>
        <v/>
      </c>
      <c r="G15" s="163" t="str">
        <f t="shared" si="0"/>
        <v/>
      </c>
      <c r="H15" s="163" t="str">
        <f t="shared" si="0"/>
        <v/>
      </c>
      <c r="I15" s="195" t="str">
        <f t="shared" si="1"/>
        <v/>
      </c>
      <c r="J15" s="195" t="str">
        <f t="shared" si="1"/>
        <v/>
      </c>
      <c r="K15" s="188" t="str">
        <f t="shared" si="2"/>
        <v/>
      </c>
      <c r="L15" s="188" t="str">
        <f t="shared" si="2"/>
        <v/>
      </c>
      <c r="M15" s="188" t="str">
        <f t="shared" si="2"/>
        <v/>
      </c>
      <c r="N15" s="163" t="str">
        <f t="shared" si="2"/>
        <v/>
      </c>
      <c r="O15" s="163" t="str">
        <f t="shared" si="2"/>
        <v/>
      </c>
      <c r="P15" s="163" t="str">
        <f t="shared" si="2"/>
        <v/>
      </c>
      <c r="Q15" s="163" t="str">
        <f t="shared" si="2"/>
        <v/>
      </c>
      <c r="R15" s="163" t="str">
        <f t="shared" si="2"/>
        <v/>
      </c>
      <c r="S15" s="195" t="str">
        <f t="shared" si="3"/>
        <v/>
      </c>
      <c r="T15" s="195" t="str">
        <f t="shared" si="3"/>
        <v/>
      </c>
      <c r="U15" s="163" t="str">
        <f t="shared" si="4"/>
        <v/>
      </c>
      <c r="V15" s="163" t="str">
        <f t="shared" si="4"/>
        <v/>
      </c>
      <c r="W15" s="163" t="str">
        <f t="shared" si="4"/>
        <v/>
      </c>
      <c r="X15" s="163" t="str">
        <f t="shared" si="4"/>
        <v/>
      </c>
      <c r="Y15" s="163" t="str">
        <f t="shared" si="4"/>
        <v/>
      </c>
      <c r="Z15" s="163" t="str">
        <f t="shared" si="4"/>
        <v/>
      </c>
      <c r="AA15" s="163" t="str">
        <f t="shared" si="4"/>
        <v/>
      </c>
      <c r="AB15" s="188" t="str">
        <f t="shared" si="4"/>
        <v/>
      </c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</row>
    <row r="16" spans="1:55" ht="11.25" customHeight="1">
      <c r="A16" s="96">
        <v>10</v>
      </c>
      <c r="B16" s="155">
        <f t="shared" si="5"/>
        <v>43506</v>
      </c>
      <c r="C16" s="188" t="str">
        <f t="shared" si="0"/>
        <v/>
      </c>
      <c r="D16" s="188" t="str">
        <f t="shared" si="0"/>
        <v/>
      </c>
      <c r="E16" s="188" t="str">
        <f t="shared" si="0"/>
        <v/>
      </c>
      <c r="F16" s="163" t="str">
        <f t="shared" si="0"/>
        <v/>
      </c>
      <c r="G16" s="163" t="str">
        <f t="shared" si="0"/>
        <v/>
      </c>
      <c r="H16" s="163" t="str">
        <f t="shared" si="0"/>
        <v/>
      </c>
      <c r="I16" s="195" t="str">
        <f t="shared" si="1"/>
        <v/>
      </c>
      <c r="J16" s="195" t="str">
        <f t="shared" si="1"/>
        <v/>
      </c>
      <c r="K16" s="188" t="str">
        <f t="shared" si="2"/>
        <v/>
      </c>
      <c r="L16" s="188" t="str">
        <f t="shared" si="2"/>
        <v/>
      </c>
      <c r="M16" s="188" t="str">
        <f t="shared" si="2"/>
        <v/>
      </c>
      <c r="N16" s="163" t="str">
        <f t="shared" si="2"/>
        <v/>
      </c>
      <c r="O16" s="163" t="str">
        <f t="shared" si="2"/>
        <v/>
      </c>
      <c r="P16" s="163" t="str">
        <f t="shared" si="2"/>
        <v/>
      </c>
      <c r="Q16" s="163" t="str">
        <f t="shared" si="2"/>
        <v/>
      </c>
      <c r="R16" s="163" t="str">
        <f t="shared" si="2"/>
        <v/>
      </c>
      <c r="S16" s="195" t="str">
        <f t="shared" si="3"/>
        <v/>
      </c>
      <c r="T16" s="195" t="str">
        <f t="shared" si="3"/>
        <v/>
      </c>
      <c r="U16" s="163" t="str">
        <f t="shared" si="4"/>
        <v/>
      </c>
      <c r="V16" s="163" t="str">
        <f t="shared" si="4"/>
        <v/>
      </c>
      <c r="W16" s="163" t="str">
        <f t="shared" si="4"/>
        <v/>
      </c>
      <c r="X16" s="163" t="str">
        <f t="shared" si="4"/>
        <v/>
      </c>
      <c r="Y16" s="163" t="str">
        <f t="shared" si="4"/>
        <v/>
      </c>
      <c r="Z16" s="163" t="str">
        <f t="shared" si="4"/>
        <v/>
      </c>
      <c r="AA16" s="163" t="str">
        <f t="shared" si="4"/>
        <v/>
      </c>
      <c r="AB16" s="188" t="str">
        <f t="shared" si="4"/>
        <v/>
      </c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</row>
    <row r="17" spans="1:55" ht="11.25" customHeight="1">
      <c r="A17" s="96">
        <v>11</v>
      </c>
      <c r="B17" s="155">
        <f t="shared" si="5"/>
        <v>43507</v>
      </c>
      <c r="C17" s="188" t="str">
        <f t="shared" si="0"/>
        <v/>
      </c>
      <c r="D17" s="188" t="str">
        <f t="shared" si="0"/>
        <v/>
      </c>
      <c r="E17" s="188" t="str">
        <f t="shared" si="0"/>
        <v/>
      </c>
      <c r="F17" s="163" t="str">
        <f t="shared" si="0"/>
        <v/>
      </c>
      <c r="G17" s="163" t="str">
        <f t="shared" si="0"/>
        <v/>
      </c>
      <c r="H17" s="163" t="str">
        <f t="shared" si="0"/>
        <v/>
      </c>
      <c r="I17" s="195" t="str">
        <f t="shared" si="1"/>
        <v/>
      </c>
      <c r="J17" s="195" t="str">
        <f t="shared" si="1"/>
        <v/>
      </c>
      <c r="K17" s="188" t="str">
        <f t="shared" si="2"/>
        <v/>
      </c>
      <c r="L17" s="188" t="str">
        <f t="shared" si="2"/>
        <v/>
      </c>
      <c r="M17" s="188" t="str">
        <f t="shared" si="2"/>
        <v/>
      </c>
      <c r="N17" s="163" t="str">
        <f t="shared" si="2"/>
        <v/>
      </c>
      <c r="O17" s="163" t="str">
        <f t="shared" si="2"/>
        <v/>
      </c>
      <c r="P17" s="163" t="str">
        <f t="shared" si="2"/>
        <v/>
      </c>
      <c r="Q17" s="163" t="str">
        <f t="shared" si="2"/>
        <v/>
      </c>
      <c r="R17" s="163" t="str">
        <f t="shared" si="2"/>
        <v/>
      </c>
      <c r="S17" s="195" t="str">
        <f t="shared" si="3"/>
        <v/>
      </c>
      <c r="T17" s="195" t="str">
        <f t="shared" si="3"/>
        <v/>
      </c>
      <c r="U17" s="163" t="str">
        <f t="shared" si="4"/>
        <v/>
      </c>
      <c r="V17" s="163" t="str">
        <f t="shared" si="4"/>
        <v/>
      </c>
      <c r="W17" s="163" t="str">
        <f t="shared" si="4"/>
        <v/>
      </c>
      <c r="X17" s="163" t="str">
        <f t="shared" si="4"/>
        <v/>
      </c>
      <c r="Y17" s="163" t="str">
        <f t="shared" si="4"/>
        <v/>
      </c>
      <c r="Z17" s="163" t="str">
        <f t="shared" si="4"/>
        <v/>
      </c>
      <c r="AA17" s="163" t="str">
        <f t="shared" si="4"/>
        <v/>
      </c>
      <c r="AB17" s="188" t="str">
        <f t="shared" si="4"/>
        <v/>
      </c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</row>
    <row r="18" spans="1:55" ht="11.25" customHeight="1">
      <c r="A18" s="96">
        <v>12</v>
      </c>
      <c r="B18" s="155">
        <f t="shared" si="5"/>
        <v>43508</v>
      </c>
      <c r="C18" s="188" t="str">
        <f t="shared" si="0"/>
        <v/>
      </c>
      <c r="D18" s="188" t="str">
        <f t="shared" si="0"/>
        <v/>
      </c>
      <c r="E18" s="188" t="str">
        <f t="shared" si="0"/>
        <v/>
      </c>
      <c r="F18" s="163" t="str">
        <f t="shared" si="0"/>
        <v/>
      </c>
      <c r="G18" s="163" t="str">
        <f t="shared" si="0"/>
        <v/>
      </c>
      <c r="H18" s="163" t="str">
        <f t="shared" si="0"/>
        <v/>
      </c>
      <c r="I18" s="195" t="str">
        <f t="shared" si="1"/>
        <v/>
      </c>
      <c r="J18" s="195" t="str">
        <f t="shared" si="1"/>
        <v/>
      </c>
      <c r="K18" s="188" t="str">
        <f t="shared" si="2"/>
        <v/>
      </c>
      <c r="L18" s="188" t="str">
        <f t="shared" si="2"/>
        <v/>
      </c>
      <c r="M18" s="188" t="str">
        <f t="shared" si="2"/>
        <v/>
      </c>
      <c r="N18" s="163" t="str">
        <f t="shared" si="2"/>
        <v/>
      </c>
      <c r="O18" s="163" t="str">
        <f t="shared" si="2"/>
        <v/>
      </c>
      <c r="P18" s="163" t="str">
        <f t="shared" si="2"/>
        <v/>
      </c>
      <c r="Q18" s="163" t="str">
        <f t="shared" si="2"/>
        <v/>
      </c>
      <c r="R18" s="163" t="str">
        <f t="shared" si="2"/>
        <v/>
      </c>
      <c r="S18" s="195" t="str">
        <f t="shared" si="3"/>
        <v/>
      </c>
      <c r="T18" s="195" t="str">
        <f t="shared" si="3"/>
        <v/>
      </c>
      <c r="U18" s="163" t="str">
        <f t="shared" si="4"/>
        <v/>
      </c>
      <c r="V18" s="163" t="str">
        <f t="shared" si="4"/>
        <v/>
      </c>
      <c r="W18" s="163" t="str">
        <f t="shared" si="4"/>
        <v/>
      </c>
      <c r="X18" s="163" t="str">
        <f t="shared" si="4"/>
        <v/>
      </c>
      <c r="Y18" s="163" t="str">
        <f t="shared" si="4"/>
        <v/>
      </c>
      <c r="Z18" s="163" t="str">
        <f t="shared" si="4"/>
        <v/>
      </c>
      <c r="AA18" s="163" t="str">
        <f t="shared" si="4"/>
        <v/>
      </c>
      <c r="AB18" s="188" t="str">
        <f t="shared" si="4"/>
        <v/>
      </c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</row>
    <row r="19" spans="1:55" ht="11.25" customHeight="1">
      <c r="A19" s="96">
        <v>13</v>
      </c>
      <c r="B19" s="155">
        <f t="shared" si="5"/>
        <v>43509</v>
      </c>
      <c r="C19" s="188" t="str">
        <f t="shared" si="0"/>
        <v/>
      </c>
      <c r="D19" s="188" t="str">
        <f t="shared" si="0"/>
        <v/>
      </c>
      <c r="E19" s="188" t="str">
        <f t="shared" si="0"/>
        <v/>
      </c>
      <c r="F19" s="163" t="str">
        <f t="shared" si="0"/>
        <v/>
      </c>
      <c r="G19" s="163" t="str">
        <f t="shared" si="0"/>
        <v/>
      </c>
      <c r="H19" s="163" t="str">
        <f t="shared" si="0"/>
        <v/>
      </c>
      <c r="I19" s="195" t="str">
        <f t="shared" si="1"/>
        <v/>
      </c>
      <c r="J19" s="195" t="str">
        <f t="shared" si="1"/>
        <v/>
      </c>
      <c r="K19" s="188" t="str">
        <f t="shared" si="2"/>
        <v/>
      </c>
      <c r="L19" s="188" t="str">
        <f t="shared" si="2"/>
        <v/>
      </c>
      <c r="M19" s="188" t="str">
        <f t="shared" si="2"/>
        <v/>
      </c>
      <c r="N19" s="163" t="str">
        <f t="shared" si="2"/>
        <v/>
      </c>
      <c r="O19" s="163" t="str">
        <f t="shared" si="2"/>
        <v/>
      </c>
      <c r="P19" s="163" t="str">
        <f t="shared" si="2"/>
        <v/>
      </c>
      <c r="Q19" s="163" t="str">
        <f t="shared" si="2"/>
        <v/>
      </c>
      <c r="R19" s="163" t="str">
        <f t="shared" si="2"/>
        <v/>
      </c>
      <c r="S19" s="195" t="str">
        <f t="shared" si="3"/>
        <v/>
      </c>
      <c r="T19" s="195" t="str">
        <f t="shared" si="3"/>
        <v/>
      </c>
      <c r="U19" s="163" t="str">
        <f t="shared" si="4"/>
        <v/>
      </c>
      <c r="V19" s="163" t="str">
        <f t="shared" si="4"/>
        <v/>
      </c>
      <c r="W19" s="163" t="str">
        <f t="shared" si="4"/>
        <v/>
      </c>
      <c r="X19" s="163" t="str">
        <f t="shared" si="4"/>
        <v/>
      </c>
      <c r="Y19" s="163" t="str">
        <f t="shared" si="4"/>
        <v/>
      </c>
      <c r="Z19" s="163" t="str">
        <f t="shared" si="4"/>
        <v/>
      </c>
      <c r="AA19" s="163" t="str">
        <f t="shared" si="4"/>
        <v/>
      </c>
      <c r="AB19" s="188" t="str">
        <f t="shared" si="4"/>
        <v/>
      </c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</row>
    <row r="20" spans="1:55" ht="11.25" customHeight="1">
      <c r="A20" s="96">
        <v>14</v>
      </c>
      <c r="B20" s="155">
        <f t="shared" si="5"/>
        <v>43510</v>
      </c>
      <c r="C20" s="188" t="str">
        <f t="shared" si="0"/>
        <v/>
      </c>
      <c r="D20" s="188" t="str">
        <f t="shared" si="0"/>
        <v/>
      </c>
      <c r="E20" s="188" t="str">
        <f t="shared" si="0"/>
        <v/>
      </c>
      <c r="F20" s="163" t="str">
        <f t="shared" si="0"/>
        <v/>
      </c>
      <c r="G20" s="163" t="str">
        <f t="shared" si="0"/>
        <v/>
      </c>
      <c r="H20" s="163" t="str">
        <f t="shared" si="0"/>
        <v/>
      </c>
      <c r="I20" s="195" t="str">
        <f t="shared" si="1"/>
        <v/>
      </c>
      <c r="J20" s="195" t="str">
        <f t="shared" si="1"/>
        <v/>
      </c>
      <c r="K20" s="188" t="str">
        <f t="shared" si="2"/>
        <v/>
      </c>
      <c r="L20" s="188" t="str">
        <f t="shared" si="2"/>
        <v/>
      </c>
      <c r="M20" s="188" t="str">
        <f t="shared" si="2"/>
        <v/>
      </c>
      <c r="N20" s="163" t="str">
        <f t="shared" si="2"/>
        <v/>
      </c>
      <c r="O20" s="163" t="str">
        <f t="shared" si="2"/>
        <v/>
      </c>
      <c r="P20" s="163" t="str">
        <f t="shared" si="2"/>
        <v/>
      </c>
      <c r="Q20" s="163" t="str">
        <f t="shared" si="2"/>
        <v/>
      </c>
      <c r="R20" s="163" t="str">
        <f t="shared" si="2"/>
        <v/>
      </c>
      <c r="S20" s="195" t="str">
        <f t="shared" si="3"/>
        <v/>
      </c>
      <c r="T20" s="195" t="str">
        <f t="shared" si="3"/>
        <v/>
      </c>
      <c r="U20" s="163" t="str">
        <f t="shared" si="4"/>
        <v/>
      </c>
      <c r="V20" s="163" t="str">
        <f t="shared" si="4"/>
        <v/>
      </c>
      <c r="W20" s="163" t="str">
        <f t="shared" si="4"/>
        <v/>
      </c>
      <c r="X20" s="163" t="str">
        <f t="shared" si="4"/>
        <v/>
      </c>
      <c r="Y20" s="163" t="str">
        <f t="shared" si="4"/>
        <v/>
      </c>
      <c r="Z20" s="163" t="str">
        <f t="shared" si="4"/>
        <v/>
      </c>
      <c r="AA20" s="163" t="str">
        <f t="shared" si="4"/>
        <v/>
      </c>
      <c r="AB20" s="188" t="str">
        <f t="shared" si="4"/>
        <v/>
      </c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</row>
    <row r="21" spans="1:55" ht="11.25" customHeight="1">
      <c r="A21" s="96">
        <v>15</v>
      </c>
      <c r="B21" s="155">
        <f t="shared" si="5"/>
        <v>43511</v>
      </c>
      <c r="C21" s="188" t="str">
        <f t="shared" si="0"/>
        <v/>
      </c>
      <c r="D21" s="188" t="str">
        <f t="shared" si="0"/>
        <v/>
      </c>
      <c r="E21" s="188" t="str">
        <f t="shared" si="0"/>
        <v/>
      </c>
      <c r="F21" s="163" t="str">
        <f t="shared" si="0"/>
        <v/>
      </c>
      <c r="G21" s="163" t="str">
        <f t="shared" si="0"/>
        <v/>
      </c>
      <c r="H21" s="163" t="str">
        <f t="shared" si="0"/>
        <v/>
      </c>
      <c r="I21" s="195" t="str">
        <f t="shared" si="1"/>
        <v/>
      </c>
      <c r="J21" s="195" t="str">
        <f t="shared" si="1"/>
        <v/>
      </c>
      <c r="K21" s="188" t="str">
        <f t="shared" si="2"/>
        <v/>
      </c>
      <c r="L21" s="188" t="str">
        <f t="shared" si="2"/>
        <v/>
      </c>
      <c r="M21" s="188" t="str">
        <f t="shared" si="2"/>
        <v/>
      </c>
      <c r="N21" s="163" t="str">
        <f t="shared" si="2"/>
        <v/>
      </c>
      <c r="O21" s="163" t="str">
        <f t="shared" si="2"/>
        <v/>
      </c>
      <c r="P21" s="163" t="str">
        <f t="shared" si="2"/>
        <v/>
      </c>
      <c r="Q21" s="163" t="str">
        <f t="shared" si="2"/>
        <v/>
      </c>
      <c r="R21" s="163" t="str">
        <f t="shared" si="2"/>
        <v/>
      </c>
      <c r="S21" s="195" t="str">
        <f t="shared" si="3"/>
        <v/>
      </c>
      <c r="T21" s="195" t="str">
        <f t="shared" si="3"/>
        <v/>
      </c>
      <c r="U21" s="163" t="str">
        <f t="shared" si="4"/>
        <v/>
      </c>
      <c r="V21" s="163" t="str">
        <f t="shared" si="4"/>
        <v/>
      </c>
      <c r="W21" s="163" t="str">
        <f t="shared" si="4"/>
        <v/>
      </c>
      <c r="X21" s="163" t="str">
        <f t="shared" si="4"/>
        <v/>
      </c>
      <c r="Y21" s="163" t="str">
        <f t="shared" si="4"/>
        <v/>
      </c>
      <c r="Z21" s="163" t="str">
        <f t="shared" si="4"/>
        <v/>
      </c>
      <c r="AA21" s="163" t="str">
        <f t="shared" si="4"/>
        <v/>
      </c>
      <c r="AB21" s="188" t="str">
        <f t="shared" si="4"/>
        <v/>
      </c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</row>
    <row r="22" spans="1:55" ht="11.25" customHeight="1">
      <c r="A22" s="96">
        <v>16</v>
      </c>
      <c r="B22" s="155">
        <f t="shared" si="5"/>
        <v>43512</v>
      </c>
      <c r="C22" s="188" t="str">
        <f t="shared" si="0"/>
        <v/>
      </c>
      <c r="D22" s="188" t="str">
        <f t="shared" si="0"/>
        <v/>
      </c>
      <c r="E22" s="188" t="str">
        <f t="shared" si="0"/>
        <v/>
      </c>
      <c r="F22" s="163" t="str">
        <f t="shared" si="0"/>
        <v/>
      </c>
      <c r="G22" s="163" t="str">
        <f t="shared" si="0"/>
        <v/>
      </c>
      <c r="H22" s="163" t="str">
        <f t="shared" si="0"/>
        <v/>
      </c>
      <c r="I22" s="195" t="str">
        <f t="shared" si="1"/>
        <v/>
      </c>
      <c r="J22" s="195" t="str">
        <f t="shared" si="1"/>
        <v/>
      </c>
      <c r="K22" s="188" t="str">
        <f t="shared" si="2"/>
        <v/>
      </c>
      <c r="L22" s="188" t="str">
        <f t="shared" si="2"/>
        <v/>
      </c>
      <c r="M22" s="188" t="str">
        <f t="shared" si="2"/>
        <v/>
      </c>
      <c r="N22" s="163" t="str">
        <f t="shared" si="2"/>
        <v/>
      </c>
      <c r="O22" s="163" t="str">
        <f t="shared" si="2"/>
        <v/>
      </c>
      <c r="P22" s="163" t="str">
        <f t="shared" si="2"/>
        <v/>
      </c>
      <c r="Q22" s="163" t="str">
        <f t="shared" si="2"/>
        <v/>
      </c>
      <c r="R22" s="163" t="str">
        <f t="shared" si="2"/>
        <v/>
      </c>
      <c r="S22" s="195" t="str">
        <f t="shared" si="3"/>
        <v/>
      </c>
      <c r="T22" s="195" t="str">
        <f t="shared" si="3"/>
        <v/>
      </c>
      <c r="U22" s="163" t="str">
        <f t="shared" si="4"/>
        <v/>
      </c>
      <c r="V22" s="163" t="str">
        <f t="shared" si="4"/>
        <v/>
      </c>
      <c r="W22" s="163" t="str">
        <f t="shared" si="4"/>
        <v/>
      </c>
      <c r="X22" s="163" t="str">
        <f t="shared" si="4"/>
        <v/>
      </c>
      <c r="Y22" s="163" t="str">
        <f t="shared" si="4"/>
        <v/>
      </c>
      <c r="Z22" s="163" t="str">
        <f t="shared" si="4"/>
        <v/>
      </c>
      <c r="AA22" s="163" t="str">
        <f t="shared" si="4"/>
        <v/>
      </c>
      <c r="AB22" s="188" t="str">
        <f t="shared" si="4"/>
        <v/>
      </c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</row>
    <row r="23" spans="1:55" ht="11.25" customHeight="1">
      <c r="A23" s="96">
        <v>17</v>
      </c>
      <c r="B23" s="155">
        <f t="shared" si="5"/>
        <v>43513</v>
      </c>
      <c r="C23" s="188" t="str">
        <f t="shared" si="0"/>
        <v/>
      </c>
      <c r="D23" s="188" t="str">
        <f t="shared" si="0"/>
        <v/>
      </c>
      <c r="E23" s="188" t="str">
        <f t="shared" si="0"/>
        <v/>
      </c>
      <c r="F23" s="163" t="str">
        <f t="shared" si="0"/>
        <v/>
      </c>
      <c r="G23" s="163" t="str">
        <f t="shared" si="0"/>
        <v/>
      </c>
      <c r="H23" s="163" t="str">
        <f t="shared" si="0"/>
        <v/>
      </c>
      <c r="I23" s="195" t="str">
        <f t="shared" si="1"/>
        <v/>
      </c>
      <c r="J23" s="195" t="str">
        <f t="shared" si="1"/>
        <v/>
      </c>
      <c r="K23" s="188" t="str">
        <f t="shared" si="2"/>
        <v/>
      </c>
      <c r="L23" s="188" t="str">
        <f t="shared" si="2"/>
        <v/>
      </c>
      <c r="M23" s="188" t="str">
        <f t="shared" si="2"/>
        <v/>
      </c>
      <c r="N23" s="163" t="str">
        <f t="shared" si="2"/>
        <v/>
      </c>
      <c r="O23" s="163" t="str">
        <f t="shared" si="2"/>
        <v/>
      </c>
      <c r="P23" s="163" t="str">
        <f t="shared" si="2"/>
        <v/>
      </c>
      <c r="Q23" s="163" t="str">
        <f t="shared" si="2"/>
        <v/>
      </c>
      <c r="R23" s="163" t="str">
        <f t="shared" si="2"/>
        <v/>
      </c>
      <c r="S23" s="195" t="str">
        <f t="shared" si="3"/>
        <v/>
      </c>
      <c r="T23" s="195" t="str">
        <f t="shared" si="3"/>
        <v/>
      </c>
      <c r="U23" s="163" t="str">
        <f t="shared" si="4"/>
        <v/>
      </c>
      <c r="V23" s="163" t="str">
        <f t="shared" si="4"/>
        <v/>
      </c>
      <c r="W23" s="163" t="str">
        <f t="shared" si="4"/>
        <v/>
      </c>
      <c r="X23" s="163" t="str">
        <f t="shared" si="4"/>
        <v/>
      </c>
      <c r="Y23" s="163" t="str">
        <f t="shared" si="4"/>
        <v/>
      </c>
      <c r="Z23" s="163" t="str">
        <f t="shared" si="4"/>
        <v/>
      </c>
      <c r="AA23" s="163" t="str">
        <f t="shared" si="4"/>
        <v/>
      </c>
      <c r="AB23" s="188" t="str">
        <f t="shared" si="4"/>
        <v/>
      </c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</row>
    <row r="24" spans="1:55" ht="11.25" customHeight="1">
      <c r="A24" s="96">
        <v>18</v>
      </c>
      <c r="B24" s="155">
        <f t="shared" si="5"/>
        <v>43514</v>
      </c>
      <c r="C24" s="188" t="str">
        <f t="shared" si="0"/>
        <v/>
      </c>
      <c r="D24" s="188" t="str">
        <f t="shared" si="0"/>
        <v/>
      </c>
      <c r="E24" s="188" t="str">
        <f t="shared" si="0"/>
        <v/>
      </c>
      <c r="F24" s="163" t="str">
        <f t="shared" si="0"/>
        <v/>
      </c>
      <c r="G24" s="163" t="str">
        <f t="shared" si="0"/>
        <v/>
      </c>
      <c r="H24" s="163" t="str">
        <f t="shared" si="0"/>
        <v/>
      </c>
      <c r="I24" s="195" t="str">
        <f t="shared" si="1"/>
        <v/>
      </c>
      <c r="J24" s="195" t="str">
        <f t="shared" si="1"/>
        <v/>
      </c>
      <c r="K24" s="188" t="str">
        <f t="shared" si="2"/>
        <v/>
      </c>
      <c r="L24" s="188" t="str">
        <f t="shared" si="2"/>
        <v/>
      </c>
      <c r="M24" s="188" t="str">
        <f t="shared" si="2"/>
        <v/>
      </c>
      <c r="N24" s="163" t="str">
        <f t="shared" si="2"/>
        <v/>
      </c>
      <c r="O24" s="163" t="str">
        <f t="shared" si="2"/>
        <v/>
      </c>
      <c r="P24" s="163" t="str">
        <f t="shared" si="2"/>
        <v/>
      </c>
      <c r="Q24" s="163" t="str">
        <f t="shared" si="2"/>
        <v/>
      </c>
      <c r="R24" s="163" t="str">
        <f t="shared" si="2"/>
        <v/>
      </c>
      <c r="S24" s="195" t="str">
        <f t="shared" si="3"/>
        <v/>
      </c>
      <c r="T24" s="195" t="str">
        <f t="shared" si="3"/>
        <v/>
      </c>
      <c r="U24" s="163" t="str">
        <f t="shared" si="4"/>
        <v/>
      </c>
      <c r="V24" s="163" t="str">
        <f t="shared" si="4"/>
        <v/>
      </c>
      <c r="W24" s="163" t="str">
        <f t="shared" si="4"/>
        <v/>
      </c>
      <c r="X24" s="163" t="str">
        <f t="shared" si="4"/>
        <v/>
      </c>
      <c r="Y24" s="163" t="str">
        <f t="shared" si="4"/>
        <v/>
      </c>
      <c r="Z24" s="163" t="str">
        <f t="shared" si="4"/>
        <v/>
      </c>
      <c r="AA24" s="163" t="str">
        <f t="shared" si="4"/>
        <v/>
      </c>
      <c r="AB24" s="188" t="str">
        <f t="shared" si="4"/>
        <v/>
      </c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</row>
    <row r="25" spans="1:55" ht="11.25" customHeight="1">
      <c r="A25" s="96">
        <v>19</v>
      </c>
      <c r="B25" s="155">
        <f t="shared" si="5"/>
        <v>43515</v>
      </c>
      <c r="C25" s="188" t="str">
        <f t="shared" si="0"/>
        <v/>
      </c>
      <c r="D25" s="188" t="str">
        <f t="shared" si="0"/>
        <v/>
      </c>
      <c r="E25" s="188" t="str">
        <f t="shared" si="0"/>
        <v/>
      </c>
      <c r="F25" s="163" t="str">
        <f t="shared" si="0"/>
        <v/>
      </c>
      <c r="G25" s="163" t="str">
        <f t="shared" si="0"/>
        <v/>
      </c>
      <c r="H25" s="163" t="str">
        <f t="shared" si="0"/>
        <v/>
      </c>
      <c r="I25" s="195" t="str">
        <f t="shared" si="1"/>
        <v/>
      </c>
      <c r="J25" s="195" t="str">
        <f t="shared" si="1"/>
        <v/>
      </c>
      <c r="K25" s="188" t="str">
        <f t="shared" si="2"/>
        <v/>
      </c>
      <c r="L25" s="188" t="str">
        <f t="shared" si="2"/>
        <v/>
      </c>
      <c r="M25" s="188" t="str">
        <f t="shared" si="2"/>
        <v/>
      </c>
      <c r="N25" s="163" t="str">
        <f t="shared" si="2"/>
        <v/>
      </c>
      <c r="O25" s="163" t="str">
        <f t="shared" si="2"/>
        <v/>
      </c>
      <c r="P25" s="163" t="str">
        <f t="shared" si="2"/>
        <v/>
      </c>
      <c r="Q25" s="163" t="str">
        <f t="shared" si="2"/>
        <v/>
      </c>
      <c r="R25" s="163" t="str">
        <f t="shared" si="2"/>
        <v/>
      </c>
      <c r="S25" s="195" t="str">
        <f t="shared" si="3"/>
        <v/>
      </c>
      <c r="T25" s="195" t="str">
        <f t="shared" si="3"/>
        <v/>
      </c>
      <c r="U25" s="163" t="str">
        <f t="shared" si="4"/>
        <v/>
      </c>
      <c r="V25" s="163" t="str">
        <f t="shared" si="4"/>
        <v/>
      </c>
      <c r="W25" s="163" t="str">
        <f t="shared" si="4"/>
        <v/>
      </c>
      <c r="X25" s="163" t="str">
        <f t="shared" si="4"/>
        <v/>
      </c>
      <c r="Y25" s="163" t="str">
        <f t="shared" si="4"/>
        <v/>
      </c>
      <c r="Z25" s="163" t="str">
        <f t="shared" si="4"/>
        <v/>
      </c>
      <c r="AA25" s="163" t="str">
        <f t="shared" si="4"/>
        <v/>
      </c>
      <c r="AB25" s="188" t="str">
        <f t="shared" si="4"/>
        <v/>
      </c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</row>
    <row r="26" spans="1:55" ht="11.25" customHeight="1">
      <c r="A26" s="96">
        <v>20</v>
      </c>
      <c r="B26" s="155">
        <f t="shared" si="5"/>
        <v>43516</v>
      </c>
      <c r="C26" s="188" t="str">
        <f t="shared" si="0"/>
        <v/>
      </c>
      <c r="D26" s="188" t="str">
        <f t="shared" si="0"/>
        <v/>
      </c>
      <c r="E26" s="188" t="str">
        <f t="shared" si="0"/>
        <v/>
      </c>
      <c r="F26" s="163" t="str">
        <f t="shared" si="0"/>
        <v/>
      </c>
      <c r="G26" s="163" t="str">
        <f t="shared" si="0"/>
        <v/>
      </c>
      <c r="H26" s="163" t="str">
        <f t="shared" si="0"/>
        <v/>
      </c>
      <c r="I26" s="195" t="str">
        <f t="shared" si="1"/>
        <v/>
      </c>
      <c r="J26" s="195" t="str">
        <f t="shared" si="1"/>
        <v/>
      </c>
      <c r="K26" s="188" t="str">
        <f t="shared" si="2"/>
        <v/>
      </c>
      <c r="L26" s="188" t="str">
        <f t="shared" si="2"/>
        <v/>
      </c>
      <c r="M26" s="188" t="str">
        <f t="shared" si="2"/>
        <v/>
      </c>
      <c r="N26" s="163" t="str">
        <f t="shared" si="2"/>
        <v/>
      </c>
      <c r="O26" s="163" t="str">
        <f t="shared" si="2"/>
        <v/>
      </c>
      <c r="P26" s="163" t="str">
        <f t="shared" si="2"/>
        <v/>
      </c>
      <c r="Q26" s="163" t="str">
        <f t="shared" si="2"/>
        <v/>
      </c>
      <c r="R26" s="163" t="str">
        <f t="shared" si="2"/>
        <v/>
      </c>
      <c r="S26" s="195" t="str">
        <f t="shared" si="3"/>
        <v/>
      </c>
      <c r="T26" s="195" t="str">
        <f t="shared" si="3"/>
        <v/>
      </c>
      <c r="U26" s="163" t="str">
        <f t="shared" si="4"/>
        <v/>
      </c>
      <c r="V26" s="163" t="str">
        <f t="shared" si="4"/>
        <v/>
      </c>
      <c r="W26" s="163" t="str">
        <f t="shared" si="4"/>
        <v/>
      </c>
      <c r="X26" s="163" t="str">
        <f t="shared" si="4"/>
        <v/>
      </c>
      <c r="Y26" s="163" t="str">
        <f t="shared" si="4"/>
        <v/>
      </c>
      <c r="Z26" s="163" t="str">
        <f t="shared" si="4"/>
        <v/>
      </c>
      <c r="AA26" s="163" t="str">
        <f t="shared" si="4"/>
        <v/>
      </c>
      <c r="AB26" s="188" t="str">
        <f t="shared" si="4"/>
        <v/>
      </c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</row>
    <row r="27" spans="1:55" ht="11.25" customHeight="1">
      <c r="A27" s="96">
        <v>21</v>
      </c>
      <c r="B27" s="155">
        <f t="shared" si="5"/>
        <v>43517</v>
      </c>
      <c r="C27" s="188" t="str">
        <f t="shared" si="0"/>
        <v/>
      </c>
      <c r="D27" s="188" t="str">
        <f t="shared" si="0"/>
        <v/>
      </c>
      <c r="E27" s="188" t="str">
        <f t="shared" si="0"/>
        <v/>
      </c>
      <c r="F27" s="163" t="str">
        <f t="shared" si="0"/>
        <v/>
      </c>
      <c r="G27" s="163" t="str">
        <f t="shared" si="0"/>
        <v/>
      </c>
      <c r="H27" s="163" t="str">
        <f t="shared" si="0"/>
        <v/>
      </c>
      <c r="I27" s="195" t="str">
        <f t="shared" si="1"/>
        <v/>
      </c>
      <c r="J27" s="195" t="str">
        <f t="shared" si="1"/>
        <v/>
      </c>
      <c r="K27" s="188" t="str">
        <f t="shared" si="2"/>
        <v/>
      </c>
      <c r="L27" s="188" t="str">
        <f t="shared" si="2"/>
        <v/>
      </c>
      <c r="M27" s="188" t="str">
        <f t="shared" si="2"/>
        <v/>
      </c>
      <c r="N27" s="163" t="str">
        <f t="shared" si="2"/>
        <v/>
      </c>
      <c r="O27" s="163" t="str">
        <f t="shared" si="2"/>
        <v/>
      </c>
      <c r="P27" s="163" t="str">
        <f t="shared" si="2"/>
        <v/>
      </c>
      <c r="Q27" s="163" t="str">
        <f t="shared" si="2"/>
        <v/>
      </c>
      <c r="R27" s="163" t="str">
        <f t="shared" si="2"/>
        <v/>
      </c>
      <c r="S27" s="195" t="str">
        <f t="shared" si="3"/>
        <v/>
      </c>
      <c r="T27" s="195" t="str">
        <f t="shared" si="3"/>
        <v/>
      </c>
      <c r="U27" s="163" t="str">
        <f t="shared" si="4"/>
        <v/>
      </c>
      <c r="V27" s="163" t="str">
        <f t="shared" si="4"/>
        <v/>
      </c>
      <c r="W27" s="163" t="str">
        <f t="shared" si="4"/>
        <v/>
      </c>
      <c r="X27" s="163" t="str">
        <f t="shared" si="4"/>
        <v/>
      </c>
      <c r="Y27" s="163" t="str">
        <f t="shared" si="4"/>
        <v/>
      </c>
      <c r="Z27" s="163" t="str">
        <f t="shared" si="4"/>
        <v/>
      </c>
      <c r="AA27" s="163" t="str">
        <f t="shared" si="4"/>
        <v/>
      </c>
      <c r="AB27" s="188" t="str">
        <f t="shared" si="4"/>
        <v/>
      </c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</row>
    <row r="28" spans="1:55" ht="11.25" customHeight="1">
      <c r="A28" s="96">
        <v>22</v>
      </c>
      <c r="B28" s="155">
        <f t="shared" si="5"/>
        <v>43518</v>
      </c>
      <c r="C28" s="188" t="str">
        <f t="shared" si="0"/>
        <v/>
      </c>
      <c r="D28" s="188" t="str">
        <f t="shared" si="0"/>
        <v/>
      </c>
      <c r="E28" s="188" t="str">
        <f t="shared" si="0"/>
        <v/>
      </c>
      <c r="F28" s="163" t="str">
        <f t="shared" si="0"/>
        <v/>
      </c>
      <c r="G28" s="163" t="str">
        <f t="shared" si="0"/>
        <v/>
      </c>
      <c r="H28" s="163" t="str">
        <f t="shared" si="0"/>
        <v/>
      </c>
      <c r="I28" s="195" t="str">
        <f t="shared" si="1"/>
        <v/>
      </c>
      <c r="J28" s="195" t="str">
        <f t="shared" si="1"/>
        <v/>
      </c>
      <c r="K28" s="188" t="str">
        <f t="shared" si="2"/>
        <v/>
      </c>
      <c r="L28" s="188" t="str">
        <f t="shared" si="2"/>
        <v/>
      </c>
      <c r="M28" s="188" t="str">
        <f t="shared" si="2"/>
        <v/>
      </c>
      <c r="N28" s="163" t="str">
        <f t="shared" si="2"/>
        <v/>
      </c>
      <c r="O28" s="163" t="str">
        <f t="shared" si="2"/>
        <v/>
      </c>
      <c r="P28" s="163" t="str">
        <f t="shared" si="2"/>
        <v/>
      </c>
      <c r="Q28" s="163" t="str">
        <f t="shared" si="2"/>
        <v/>
      </c>
      <c r="R28" s="163" t="str">
        <f t="shared" si="2"/>
        <v/>
      </c>
      <c r="S28" s="195" t="str">
        <f t="shared" si="3"/>
        <v/>
      </c>
      <c r="T28" s="195" t="str">
        <f t="shared" si="3"/>
        <v/>
      </c>
      <c r="U28" s="163" t="str">
        <f t="shared" si="4"/>
        <v/>
      </c>
      <c r="V28" s="163" t="str">
        <f t="shared" si="4"/>
        <v/>
      </c>
      <c r="W28" s="163" t="str">
        <f t="shared" si="4"/>
        <v/>
      </c>
      <c r="X28" s="163" t="str">
        <f t="shared" si="4"/>
        <v/>
      </c>
      <c r="Y28" s="163" t="str">
        <f t="shared" si="4"/>
        <v/>
      </c>
      <c r="Z28" s="163" t="str">
        <f t="shared" si="4"/>
        <v/>
      </c>
      <c r="AA28" s="163" t="str">
        <f t="shared" si="4"/>
        <v/>
      </c>
      <c r="AB28" s="188" t="str">
        <f t="shared" si="4"/>
        <v/>
      </c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</row>
    <row r="29" spans="1:55" ht="11.25" customHeight="1">
      <c r="A29" s="96">
        <v>23</v>
      </c>
      <c r="B29" s="155">
        <f t="shared" si="5"/>
        <v>43519</v>
      </c>
      <c r="C29" s="188" t="str">
        <f t="shared" si="0"/>
        <v/>
      </c>
      <c r="D29" s="188" t="str">
        <f t="shared" si="0"/>
        <v/>
      </c>
      <c r="E29" s="188" t="str">
        <f t="shared" si="0"/>
        <v/>
      </c>
      <c r="F29" s="163" t="str">
        <f t="shared" si="0"/>
        <v/>
      </c>
      <c r="G29" s="163" t="str">
        <f t="shared" si="0"/>
        <v/>
      </c>
      <c r="H29" s="163" t="str">
        <f t="shared" si="0"/>
        <v/>
      </c>
      <c r="I29" s="195" t="str">
        <f t="shared" si="1"/>
        <v/>
      </c>
      <c r="J29" s="195" t="str">
        <f t="shared" si="1"/>
        <v/>
      </c>
      <c r="K29" s="188" t="str">
        <f t="shared" si="2"/>
        <v/>
      </c>
      <c r="L29" s="188" t="str">
        <f t="shared" si="2"/>
        <v/>
      </c>
      <c r="M29" s="188" t="str">
        <f t="shared" si="2"/>
        <v/>
      </c>
      <c r="N29" s="163" t="str">
        <f t="shared" si="2"/>
        <v/>
      </c>
      <c r="O29" s="163" t="str">
        <f t="shared" si="2"/>
        <v/>
      </c>
      <c r="P29" s="163" t="str">
        <f t="shared" si="2"/>
        <v/>
      </c>
      <c r="Q29" s="163" t="str">
        <f t="shared" si="2"/>
        <v/>
      </c>
      <c r="R29" s="163" t="str">
        <f t="shared" si="2"/>
        <v/>
      </c>
      <c r="S29" s="195" t="str">
        <f t="shared" si="3"/>
        <v/>
      </c>
      <c r="T29" s="195" t="str">
        <f t="shared" si="3"/>
        <v/>
      </c>
      <c r="U29" s="163" t="str">
        <f t="shared" si="4"/>
        <v/>
      </c>
      <c r="V29" s="163" t="str">
        <f t="shared" si="4"/>
        <v/>
      </c>
      <c r="W29" s="163" t="str">
        <f t="shared" si="4"/>
        <v/>
      </c>
      <c r="X29" s="163" t="str">
        <f t="shared" si="4"/>
        <v/>
      </c>
      <c r="Y29" s="163" t="str">
        <f t="shared" si="4"/>
        <v/>
      </c>
      <c r="Z29" s="163" t="str">
        <f t="shared" si="4"/>
        <v/>
      </c>
      <c r="AA29" s="163" t="str">
        <f t="shared" si="4"/>
        <v/>
      </c>
      <c r="AB29" s="188" t="str">
        <f t="shared" si="4"/>
        <v/>
      </c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</row>
    <row r="30" spans="1:55" ht="11.25" customHeight="1">
      <c r="A30" s="96">
        <v>24</v>
      </c>
      <c r="B30" s="155">
        <f t="shared" si="5"/>
        <v>43520</v>
      </c>
      <c r="C30" s="188" t="str">
        <f t="shared" si="0"/>
        <v/>
      </c>
      <c r="D30" s="188" t="str">
        <f t="shared" si="0"/>
        <v/>
      </c>
      <c r="E30" s="188" t="str">
        <f t="shared" si="0"/>
        <v/>
      </c>
      <c r="F30" s="163" t="str">
        <f t="shared" si="0"/>
        <v/>
      </c>
      <c r="G30" s="163" t="str">
        <f t="shared" si="0"/>
        <v/>
      </c>
      <c r="H30" s="163" t="str">
        <f t="shared" si="0"/>
        <v/>
      </c>
      <c r="I30" s="195" t="str">
        <f t="shared" si="1"/>
        <v/>
      </c>
      <c r="J30" s="195" t="str">
        <f t="shared" si="1"/>
        <v/>
      </c>
      <c r="K30" s="188" t="str">
        <f t="shared" si="2"/>
        <v/>
      </c>
      <c r="L30" s="188" t="str">
        <f t="shared" si="2"/>
        <v/>
      </c>
      <c r="M30" s="188" t="str">
        <f t="shared" si="2"/>
        <v/>
      </c>
      <c r="N30" s="163" t="str">
        <f t="shared" si="2"/>
        <v/>
      </c>
      <c r="O30" s="163" t="str">
        <f t="shared" si="2"/>
        <v/>
      </c>
      <c r="P30" s="163" t="str">
        <f t="shared" si="2"/>
        <v/>
      </c>
      <c r="Q30" s="163" t="str">
        <f t="shared" si="2"/>
        <v/>
      </c>
      <c r="R30" s="163" t="str">
        <f t="shared" si="2"/>
        <v/>
      </c>
      <c r="S30" s="195" t="str">
        <f t="shared" si="3"/>
        <v/>
      </c>
      <c r="T30" s="195" t="str">
        <f t="shared" si="3"/>
        <v/>
      </c>
      <c r="U30" s="163" t="str">
        <f t="shared" si="4"/>
        <v/>
      </c>
      <c r="V30" s="163" t="str">
        <f t="shared" si="4"/>
        <v/>
      </c>
      <c r="W30" s="163" t="str">
        <f t="shared" si="4"/>
        <v/>
      </c>
      <c r="X30" s="163" t="str">
        <f t="shared" si="4"/>
        <v/>
      </c>
      <c r="Y30" s="163" t="str">
        <f t="shared" si="4"/>
        <v/>
      </c>
      <c r="Z30" s="163" t="str">
        <f t="shared" si="4"/>
        <v/>
      </c>
      <c r="AA30" s="163" t="str">
        <f t="shared" si="4"/>
        <v/>
      </c>
      <c r="AB30" s="188" t="str">
        <f t="shared" si="4"/>
        <v/>
      </c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</row>
    <row r="31" spans="1:55" ht="11.25" customHeight="1">
      <c r="A31" s="96">
        <v>25</v>
      </c>
      <c r="B31" s="155">
        <f t="shared" si="5"/>
        <v>43521</v>
      </c>
      <c r="C31" s="188" t="str">
        <f t="shared" si="0"/>
        <v/>
      </c>
      <c r="D31" s="188" t="str">
        <f t="shared" si="0"/>
        <v/>
      </c>
      <c r="E31" s="188" t="str">
        <f t="shared" si="0"/>
        <v/>
      </c>
      <c r="F31" s="163" t="str">
        <f t="shared" si="0"/>
        <v/>
      </c>
      <c r="G31" s="163" t="str">
        <f t="shared" si="0"/>
        <v/>
      </c>
      <c r="H31" s="163" t="str">
        <f t="shared" si="0"/>
        <v/>
      </c>
      <c r="I31" s="195" t="str">
        <f t="shared" si="1"/>
        <v/>
      </c>
      <c r="J31" s="195" t="str">
        <f t="shared" si="1"/>
        <v/>
      </c>
      <c r="K31" s="188" t="str">
        <f t="shared" si="2"/>
        <v/>
      </c>
      <c r="L31" s="188" t="str">
        <f t="shared" si="2"/>
        <v/>
      </c>
      <c r="M31" s="188" t="str">
        <f t="shared" si="2"/>
        <v/>
      </c>
      <c r="N31" s="163" t="str">
        <f t="shared" si="2"/>
        <v/>
      </c>
      <c r="O31" s="163" t="str">
        <f t="shared" si="2"/>
        <v/>
      </c>
      <c r="P31" s="163" t="str">
        <f t="shared" si="2"/>
        <v/>
      </c>
      <c r="Q31" s="163" t="str">
        <f t="shared" si="2"/>
        <v/>
      </c>
      <c r="R31" s="163" t="str">
        <f t="shared" si="2"/>
        <v/>
      </c>
      <c r="S31" s="195" t="str">
        <f t="shared" si="3"/>
        <v/>
      </c>
      <c r="T31" s="195" t="str">
        <f t="shared" si="3"/>
        <v/>
      </c>
      <c r="U31" s="163" t="str">
        <f t="shared" si="4"/>
        <v/>
      </c>
      <c r="V31" s="163" t="str">
        <f t="shared" si="4"/>
        <v/>
      </c>
      <c r="W31" s="163" t="str">
        <f t="shared" si="4"/>
        <v/>
      </c>
      <c r="X31" s="163" t="str">
        <f t="shared" si="4"/>
        <v/>
      </c>
      <c r="Y31" s="163" t="str">
        <f t="shared" si="4"/>
        <v/>
      </c>
      <c r="Z31" s="163" t="str">
        <f t="shared" si="4"/>
        <v/>
      </c>
      <c r="AA31" s="163" t="str">
        <f t="shared" si="4"/>
        <v/>
      </c>
      <c r="AB31" s="188" t="str">
        <f t="shared" si="4"/>
        <v/>
      </c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</row>
    <row r="32" spans="1:55" ht="11.25" customHeight="1">
      <c r="A32" s="96">
        <v>26</v>
      </c>
      <c r="B32" s="155">
        <f t="shared" si="5"/>
        <v>43522</v>
      </c>
      <c r="C32" s="188" t="str">
        <f t="shared" si="0"/>
        <v/>
      </c>
      <c r="D32" s="188" t="str">
        <f t="shared" si="0"/>
        <v/>
      </c>
      <c r="E32" s="188" t="str">
        <f t="shared" si="0"/>
        <v/>
      </c>
      <c r="F32" s="163" t="str">
        <f t="shared" si="0"/>
        <v/>
      </c>
      <c r="G32" s="163" t="str">
        <f t="shared" si="0"/>
        <v/>
      </c>
      <c r="H32" s="163" t="str">
        <f t="shared" si="0"/>
        <v/>
      </c>
      <c r="I32" s="195" t="str">
        <f t="shared" si="1"/>
        <v/>
      </c>
      <c r="J32" s="195" t="str">
        <f t="shared" si="1"/>
        <v/>
      </c>
      <c r="K32" s="188" t="str">
        <f t="shared" si="2"/>
        <v/>
      </c>
      <c r="L32" s="188" t="str">
        <f t="shared" si="2"/>
        <v/>
      </c>
      <c r="M32" s="188" t="str">
        <f t="shared" si="2"/>
        <v/>
      </c>
      <c r="N32" s="163" t="str">
        <f t="shared" si="2"/>
        <v/>
      </c>
      <c r="O32" s="163" t="str">
        <f t="shared" si="2"/>
        <v/>
      </c>
      <c r="P32" s="163" t="str">
        <f t="shared" si="2"/>
        <v/>
      </c>
      <c r="Q32" s="163" t="str">
        <f t="shared" si="2"/>
        <v/>
      </c>
      <c r="R32" s="163" t="str">
        <f t="shared" si="2"/>
        <v/>
      </c>
      <c r="S32" s="195" t="str">
        <f t="shared" si="3"/>
        <v/>
      </c>
      <c r="T32" s="195" t="str">
        <f t="shared" si="3"/>
        <v/>
      </c>
      <c r="U32" s="163" t="str">
        <f t="shared" si="4"/>
        <v/>
      </c>
      <c r="V32" s="163" t="str">
        <f t="shared" si="4"/>
        <v/>
      </c>
      <c r="W32" s="163" t="str">
        <f t="shared" si="4"/>
        <v/>
      </c>
      <c r="X32" s="163" t="str">
        <f t="shared" si="4"/>
        <v/>
      </c>
      <c r="Y32" s="163" t="str">
        <f t="shared" si="4"/>
        <v/>
      </c>
      <c r="Z32" s="163" t="str">
        <f t="shared" si="4"/>
        <v/>
      </c>
      <c r="AA32" s="163" t="str">
        <f t="shared" si="4"/>
        <v/>
      </c>
      <c r="AB32" s="188" t="str">
        <f t="shared" si="4"/>
        <v/>
      </c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</row>
    <row r="33" spans="1:55" ht="11.25" customHeight="1">
      <c r="A33" s="96">
        <v>27</v>
      </c>
      <c r="B33" s="155">
        <f t="shared" si="5"/>
        <v>43523</v>
      </c>
      <c r="C33" s="188" t="str">
        <f t="shared" si="0"/>
        <v/>
      </c>
      <c r="D33" s="188" t="str">
        <f t="shared" si="0"/>
        <v/>
      </c>
      <c r="E33" s="188" t="str">
        <f t="shared" si="0"/>
        <v/>
      </c>
      <c r="F33" s="163" t="str">
        <f t="shared" si="0"/>
        <v/>
      </c>
      <c r="G33" s="163" t="str">
        <f t="shared" si="0"/>
        <v/>
      </c>
      <c r="H33" s="163" t="str">
        <f t="shared" si="0"/>
        <v/>
      </c>
      <c r="I33" s="195" t="str">
        <f t="shared" si="1"/>
        <v/>
      </c>
      <c r="J33" s="195" t="str">
        <f t="shared" si="1"/>
        <v/>
      </c>
      <c r="K33" s="188" t="str">
        <f t="shared" si="2"/>
        <v/>
      </c>
      <c r="L33" s="188" t="str">
        <f t="shared" si="2"/>
        <v/>
      </c>
      <c r="M33" s="188" t="str">
        <f t="shared" si="2"/>
        <v/>
      </c>
      <c r="N33" s="163" t="str">
        <f t="shared" si="2"/>
        <v/>
      </c>
      <c r="O33" s="163" t="str">
        <f t="shared" si="2"/>
        <v/>
      </c>
      <c r="P33" s="163" t="str">
        <f t="shared" si="2"/>
        <v/>
      </c>
      <c r="Q33" s="163" t="str">
        <f t="shared" si="2"/>
        <v/>
      </c>
      <c r="R33" s="163" t="str">
        <f t="shared" si="2"/>
        <v/>
      </c>
      <c r="S33" s="195" t="str">
        <f t="shared" si="3"/>
        <v/>
      </c>
      <c r="T33" s="195" t="str">
        <f t="shared" si="3"/>
        <v/>
      </c>
      <c r="U33" s="163" t="str">
        <f t="shared" si="4"/>
        <v/>
      </c>
      <c r="V33" s="163" t="str">
        <f t="shared" si="4"/>
        <v/>
      </c>
      <c r="W33" s="163" t="str">
        <f t="shared" si="4"/>
        <v/>
      </c>
      <c r="X33" s="163" t="str">
        <f t="shared" si="4"/>
        <v/>
      </c>
      <c r="Y33" s="163" t="str">
        <f t="shared" si="4"/>
        <v/>
      </c>
      <c r="Z33" s="163" t="str">
        <f t="shared" si="4"/>
        <v/>
      </c>
      <c r="AA33" s="163" t="str">
        <f t="shared" si="4"/>
        <v/>
      </c>
      <c r="AB33" s="188" t="str">
        <f t="shared" si="4"/>
        <v/>
      </c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</row>
    <row r="34" spans="1:55" ht="11.25" customHeight="1">
      <c r="A34" s="96">
        <v>28</v>
      </c>
      <c r="B34" s="155">
        <f t="shared" si="5"/>
        <v>43524</v>
      </c>
      <c r="C34" s="188" t="str">
        <f t="shared" si="0"/>
        <v/>
      </c>
      <c r="D34" s="188" t="str">
        <f t="shared" si="0"/>
        <v/>
      </c>
      <c r="E34" s="188" t="str">
        <f t="shared" si="0"/>
        <v/>
      </c>
      <c r="F34" s="163" t="str">
        <f t="shared" si="0"/>
        <v/>
      </c>
      <c r="G34" s="163" t="str">
        <f t="shared" si="0"/>
        <v/>
      </c>
      <c r="H34" s="163" t="str">
        <f t="shared" si="0"/>
        <v/>
      </c>
      <c r="I34" s="195" t="str">
        <f t="shared" si="1"/>
        <v/>
      </c>
      <c r="J34" s="195" t="str">
        <f t="shared" si="1"/>
        <v/>
      </c>
      <c r="K34" s="188" t="str">
        <f t="shared" si="2"/>
        <v/>
      </c>
      <c r="L34" s="188" t="str">
        <f t="shared" si="2"/>
        <v/>
      </c>
      <c r="M34" s="188" t="str">
        <f t="shared" si="2"/>
        <v/>
      </c>
      <c r="N34" s="163" t="str">
        <f t="shared" si="2"/>
        <v/>
      </c>
      <c r="O34" s="163" t="str">
        <f t="shared" si="2"/>
        <v/>
      </c>
      <c r="P34" s="163" t="str">
        <f t="shared" si="2"/>
        <v/>
      </c>
      <c r="Q34" s="163" t="str">
        <f t="shared" si="2"/>
        <v/>
      </c>
      <c r="R34" s="163" t="str">
        <f t="shared" si="2"/>
        <v/>
      </c>
      <c r="S34" s="195" t="str">
        <f t="shared" si="3"/>
        <v/>
      </c>
      <c r="T34" s="195" t="str">
        <f t="shared" si="3"/>
        <v/>
      </c>
      <c r="U34" s="163" t="str">
        <f t="shared" si="4"/>
        <v/>
      </c>
      <c r="V34" s="163" t="str">
        <f t="shared" si="4"/>
        <v/>
      </c>
      <c r="W34" s="163" t="str">
        <f t="shared" si="4"/>
        <v/>
      </c>
      <c r="X34" s="163" t="str">
        <f t="shared" si="4"/>
        <v/>
      </c>
      <c r="Y34" s="163" t="str">
        <f t="shared" si="4"/>
        <v/>
      </c>
      <c r="Z34" s="163" t="str">
        <f t="shared" si="4"/>
        <v/>
      </c>
      <c r="AA34" s="163" t="str">
        <f t="shared" si="4"/>
        <v/>
      </c>
      <c r="AB34" s="188" t="str">
        <f t="shared" si="4"/>
        <v/>
      </c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</row>
    <row r="35" spans="1:55" ht="11.25" customHeight="1">
      <c r="A35" s="96">
        <v>29</v>
      </c>
      <c r="B35" s="155">
        <f t="shared" si="5"/>
        <v>43525</v>
      </c>
      <c r="C35" s="188" t="str">
        <f t="shared" si="0"/>
        <v/>
      </c>
      <c r="D35" s="188" t="str">
        <f t="shared" si="0"/>
        <v/>
      </c>
      <c r="E35" s="188" t="str">
        <f t="shared" si="0"/>
        <v/>
      </c>
      <c r="F35" s="163" t="str">
        <f t="shared" si="0"/>
        <v/>
      </c>
      <c r="G35" s="163" t="str">
        <f t="shared" si="0"/>
        <v/>
      </c>
      <c r="H35" s="163" t="str">
        <f t="shared" si="0"/>
        <v/>
      </c>
      <c r="I35" s="195" t="str">
        <f t="shared" si="1"/>
        <v/>
      </c>
      <c r="J35" s="195" t="str">
        <f t="shared" si="1"/>
        <v/>
      </c>
      <c r="K35" s="188" t="str">
        <f t="shared" si="2"/>
        <v/>
      </c>
      <c r="L35" s="188" t="str">
        <f t="shared" si="2"/>
        <v/>
      </c>
      <c r="M35" s="188" t="str">
        <f t="shared" si="2"/>
        <v/>
      </c>
      <c r="N35" s="163" t="str">
        <f t="shared" si="2"/>
        <v/>
      </c>
      <c r="O35" s="163" t="str">
        <f t="shared" si="2"/>
        <v/>
      </c>
      <c r="P35" s="163" t="str">
        <f t="shared" si="2"/>
        <v/>
      </c>
      <c r="Q35" s="163" t="str">
        <f t="shared" si="2"/>
        <v/>
      </c>
      <c r="R35" s="163" t="str">
        <f t="shared" si="2"/>
        <v/>
      </c>
      <c r="S35" s="195" t="str">
        <f t="shared" si="3"/>
        <v/>
      </c>
      <c r="T35" s="195" t="str">
        <f t="shared" si="3"/>
        <v/>
      </c>
      <c r="U35" s="163" t="str">
        <f t="shared" si="4"/>
        <v/>
      </c>
      <c r="V35" s="163" t="str">
        <f t="shared" si="4"/>
        <v/>
      </c>
      <c r="W35" s="163" t="str">
        <f t="shared" si="4"/>
        <v/>
      </c>
      <c r="X35" s="163" t="str">
        <f t="shared" si="4"/>
        <v/>
      </c>
      <c r="Y35" s="163" t="str">
        <f t="shared" si="4"/>
        <v/>
      </c>
      <c r="Z35" s="163" t="str">
        <f t="shared" si="4"/>
        <v/>
      </c>
      <c r="AA35" s="163" t="str">
        <f t="shared" si="4"/>
        <v/>
      </c>
      <c r="AB35" s="188" t="str">
        <f t="shared" si="4"/>
        <v/>
      </c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</row>
    <row r="36" spans="1:55" ht="11.25" customHeight="1">
      <c r="A36" s="96">
        <v>30</v>
      </c>
      <c r="B36" s="155">
        <f t="shared" si="5"/>
        <v>43526</v>
      </c>
      <c r="C36" s="188" t="str">
        <f t="shared" si="0"/>
        <v/>
      </c>
      <c r="D36" s="188" t="str">
        <f t="shared" si="0"/>
        <v/>
      </c>
      <c r="E36" s="188" t="str">
        <f t="shared" si="0"/>
        <v/>
      </c>
      <c r="F36" s="163" t="str">
        <f t="shared" si="0"/>
        <v/>
      </c>
      <c r="G36" s="163" t="str">
        <f t="shared" si="0"/>
        <v/>
      </c>
      <c r="H36" s="163" t="str">
        <f t="shared" si="0"/>
        <v/>
      </c>
      <c r="I36" s="195" t="str">
        <f t="shared" si="1"/>
        <v/>
      </c>
      <c r="J36" s="195" t="str">
        <f t="shared" si="1"/>
        <v/>
      </c>
      <c r="K36" s="188" t="str">
        <f t="shared" si="2"/>
        <v/>
      </c>
      <c r="L36" s="188" t="str">
        <f t="shared" si="2"/>
        <v/>
      </c>
      <c r="M36" s="188" t="str">
        <f t="shared" si="2"/>
        <v/>
      </c>
      <c r="N36" s="163" t="str">
        <f t="shared" si="2"/>
        <v/>
      </c>
      <c r="O36" s="163" t="str">
        <f t="shared" si="2"/>
        <v/>
      </c>
      <c r="P36" s="163" t="str">
        <f t="shared" si="2"/>
        <v/>
      </c>
      <c r="Q36" s="163" t="str">
        <f t="shared" si="2"/>
        <v/>
      </c>
      <c r="R36" s="163" t="str">
        <f t="shared" si="2"/>
        <v/>
      </c>
      <c r="S36" s="195" t="str">
        <f t="shared" si="3"/>
        <v/>
      </c>
      <c r="T36" s="195" t="str">
        <f t="shared" si="3"/>
        <v/>
      </c>
      <c r="U36" s="163" t="str">
        <f t="shared" si="4"/>
        <v/>
      </c>
      <c r="V36" s="163" t="str">
        <f t="shared" si="4"/>
        <v/>
      </c>
      <c r="W36" s="163" t="str">
        <f t="shared" si="4"/>
        <v/>
      </c>
      <c r="X36" s="163" t="str">
        <f t="shared" si="4"/>
        <v/>
      </c>
      <c r="Y36" s="163" t="str">
        <f t="shared" si="4"/>
        <v/>
      </c>
      <c r="Z36" s="163" t="str">
        <f t="shared" si="4"/>
        <v/>
      </c>
      <c r="AA36" s="163" t="str">
        <f t="shared" si="4"/>
        <v/>
      </c>
      <c r="AB36" s="188" t="str">
        <f t="shared" si="4"/>
        <v/>
      </c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</row>
    <row r="37" spans="1:55" ht="11.25" customHeight="1">
      <c r="A37" s="201">
        <v>31</v>
      </c>
      <c r="B37" s="155">
        <f t="shared" si="5"/>
        <v>43527</v>
      </c>
      <c r="C37" s="188" t="str">
        <f t="shared" si="0"/>
        <v/>
      </c>
      <c r="D37" s="188" t="str">
        <f t="shared" si="0"/>
        <v/>
      </c>
      <c r="E37" s="188" t="str">
        <f t="shared" si="0"/>
        <v/>
      </c>
      <c r="F37" s="163" t="str">
        <f t="shared" si="0"/>
        <v/>
      </c>
      <c r="G37" s="163" t="str">
        <f t="shared" si="0"/>
        <v/>
      </c>
      <c r="H37" s="163" t="str">
        <f t="shared" si="0"/>
        <v/>
      </c>
      <c r="I37" s="195" t="str">
        <f t="shared" si="1"/>
        <v/>
      </c>
      <c r="J37" s="195" t="str">
        <f t="shared" si="1"/>
        <v/>
      </c>
      <c r="K37" s="188" t="str">
        <f t="shared" si="2"/>
        <v/>
      </c>
      <c r="L37" s="188" t="str">
        <f t="shared" si="2"/>
        <v/>
      </c>
      <c r="M37" s="188" t="str">
        <f t="shared" si="2"/>
        <v/>
      </c>
      <c r="N37" s="163" t="str">
        <f t="shared" si="2"/>
        <v/>
      </c>
      <c r="O37" s="163" t="str">
        <f t="shared" si="2"/>
        <v/>
      </c>
      <c r="P37" s="163" t="str">
        <f t="shared" si="2"/>
        <v/>
      </c>
      <c r="Q37" s="163" t="str">
        <f t="shared" si="2"/>
        <v/>
      </c>
      <c r="R37" s="163" t="str">
        <f t="shared" si="2"/>
        <v/>
      </c>
      <c r="S37" s="195" t="str">
        <f t="shared" si="3"/>
        <v/>
      </c>
      <c r="T37" s="195" t="str">
        <f t="shared" si="3"/>
        <v/>
      </c>
      <c r="U37" s="163" t="str">
        <f t="shared" si="4"/>
        <v/>
      </c>
      <c r="V37" s="163" t="str">
        <f t="shared" si="4"/>
        <v/>
      </c>
      <c r="W37" s="163" t="str">
        <f t="shared" si="4"/>
        <v/>
      </c>
      <c r="X37" s="163" t="str">
        <f t="shared" si="4"/>
        <v/>
      </c>
      <c r="Y37" s="163" t="str">
        <f t="shared" si="4"/>
        <v/>
      </c>
      <c r="Z37" s="163" t="str">
        <f t="shared" si="4"/>
        <v/>
      </c>
      <c r="AA37" s="163" t="str">
        <f t="shared" si="4"/>
        <v/>
      </c>
      <c r="AB37" s="188" t="str">
        <f t="shared" si="4"/>
        <v/>
      </c>
      <c r="AD37" s="163"/>
      <c r="AE37" s="204"/>
      <c r="AF37" s="204"/>
      <c r="AG37" s="204"/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</row>
    <row r="38" spans="1:55" ht="11.25" customHeight="1">
      <c r="A38" s="151" t="s">
        <v>33</v>
      </c>
      <c r="B38" s="156"/>
      <c r="C38" s="189" t="str">
        <f>IF(AD38="","",TEXT(ROUND(AD38,(IF(C$5="",100,C$5)-1)-INT(LOG(ABS(AD38)+(AD38=0)))),"#,##0"&amp;IF(INT(LOG(ABS(ROUND(AD38,(IF(C$5="",100,C$5)-1)-INT(LOG(ABS(AD38)+(AD38=0)))))+(ROUND(AD38,(IF(C$5="",100,C$5)-1)-INT(LOG(ABS(AD38)+(AD38=0))))=0)))+1&gt;=IF(C$5="",100,C$5),"",IF(C$6&gt;0,".","")&amp;REPT("0",IF(IF(C$5="",100,C$5)-INT(LOG(ABS(ROUND(AD38,(IF(C$5="",100,C$5)-1)-INT(LOG(ABS(AD38)+(AD38=0)))))+(ROUND(AD38,(IF(C$5="",100,C$5)-1)-INT(LOG(ABS(AD38)+(AD38=0))))=0)))-1&gt;C$6,C$6,IF(C$5="",100,C$5)-INT(LOG(ABS(ROUND(AD38,(IF(C$5="",100,C$5)-1)-INT(LOG(ABS(AD38)+(AD38=0)))))+(ROUND(AD38,(IF(C$5="",100,C$5)-1)-INT(LOG(ABS(AD38)+(AD38=0))))=0)))-1)))))</f>
        <v/>
      </c>
      <c r="D38" s="161" t="s">
        <v>58</v>
      </c>
      <c r="E38" s="161" t="s">
        <v>58</v>
      </c>
      <c r="F38" s="161" t="s">
        <v>58</v>
      </c>
      <c r="G38" s="161" t="s">
        <v>58</v>
      </c>
      <c r="H38" s="161" t="s">
        <v>58</v>
      </c>
      <c r="I38" s="161" t="s">
        <v>58</v>
      </c>
      <c r="J38" s="161" t="s">
        <v>58</v>
      </c>
      <c r="K38" s="161" t="s">
        <v>58</v>
      </c>
      <c r="L38" s="161" t="s">
        <v>58</v>
      </c>
      <c r="M38" s="161" t="s">
        <v>58</v>
      </c>
      <c r="N38" s="161" t="s">
        <v>58</v>
      </c>
      <c r="O38" s="161" t="s">
        <v>58</v>
      </c>
      <c r="P38" s="161" t="s">
        <v>58</v>
      </c>
      <c r="Q38" s="161" t="s">
        <v>58</v>
      </c>
      <c r="R38" s="161" t="s">
        <v>58</v>
      </c>
      <c r="S38" s="161" t="s">
        <v>58</v>
      </c>
      <c r="T38" s="161" t="s">
        <v>58</v>
      </c>
      <c r="U38" s="161" t="s">
        <v>58</v>
      </c>
      <c r="V38" s="161" t="s">
        <v>58</v>
      </c>
      <c r="W38" s="161" t="s">
        <v>58</v>
      </c>
      <c r="X38" s="161" t="s">
        <v>58</v>
      </c>
      <c r="Y38" s="161" t="s">
        <v>58</v>
      </c>
      <c r="Z38" s="161" t="s">
        <v>58</v>
      </c>
      <c r="AA38" s="161" t="s">
        <v>58</v>
      </c>
      <c r="AB38" s="161" t="s">
        <v>58</v>
      </c>
      <c r="AD38" s="176" t="str">
        <f>IF(COUNT(AD7:AD37)=0,"",SUM(AD7:AD37))</f>
        <v/>
      </c>
      <c r="AE38" s="175" t="s">
        <v>58</v>
      </c>
      <c r="AF38" s="175" t="s">
        <v>58</v>
      </c>
      <c r="AG38" s="175" t="s">
        <v>58</v>
      </c>
      <c r="AH38" s="175" t="s">
        <v>58</v>
      </c>
      <c r="AI38" s="175" t="s">
        <v>58</v>
      </c>
      <c r="AJ38" s="175" t="s">
        <v>58</v>
      </c>
      <c r="AK38" s="175" t="s">
        <v>58</v>
      </c>
      <c r="AL38" s="175" t="s">
        <v>58</v>
      </c>
      <c r="AM38" s="175" t="s">
        <v>58</v>
      </c>
      <c r="AN38" s="175" t="s">
        <v>58</v>
      </c>
      <c r="AO38" s="175" t="s">
        <v>58</v>
      </c>
      <c r="AP38" s="175" t="s">
        <v>58</v>
      </c>
      <c r="AQ38" s="175" t="s">
        <v>58</v>
      </c>
      <c r="AR38" s="175" t="s">
        <v>58</v>
      </c>
      <c r="AS38" s="175" t="s">
        <v>58</v>
      </c>
      <c r="AT38" s="175" t="s">
        <v>58</v>
      </c>
      <c r="AU38" s="175" t="s">
        <v>58</v>
      </c>
      <c r="AV38" s="175" t="s">
        <v>58</v>
      </c>
      <c r="AW38" s="175" t="s">
        <v>58</v>
      </c>
      <c r="AX38" s="175" t="s">
        <v>58</v>
      </c>
      <c r="AY38" s="175" t="s">
        <v>58</v>
      </c>
      <c r="AZ38" s="175" t="s">
        <v>58</v>
      </c>
      <c r="BA38" s="175" t="s">
        <v>58</v>
      </c>
      <c r="BB38" s="175" t="s">
        <v>58</v>
      </c>
      <c r="BC38" s="175" t="s">
        <v>58</v>
      </c>
    </row>
    <row r="39" spans="1:55" ht="11.25" customHeight="1">
      <c r="A39" s="152" t="s">
        <v>34</v>
      </c>
      <c r="B39" s="157"/>
      <c r="C39" s="188" t="str">
        <f>IF(AD39="","",TEXT(ROUND(AD39,(IF(C$5="",100,C$5)-1)-INT(LOG(ABS(AD39)+(AD39=0)))),"#,##0"&amp;IF(INT(LOG(ABS(ROUND(AD39,(IF(C$5="",100,C$5)-1)-INT(LOG(ABS(AD39)+(AD39=0)))))+(ROUND(AD39,(IF(C$5="",100,C$5)-1)-INT(LOG(ABS(AD39)+(AD39=0))))=0)))+1&gt;=IF(C$5="",100,C$5),"",IF(C$6&gt;0,".","")&amp;REPT("0",IF(IF(C$5="",100,C$5)-INT(LOG(ABS(ROUND(AD39,(IF(C$5="",100,C$5)-1)-INT(LOG(ABS(AD39)+(AD39=0)))))+(ROUND(AD39,(IF(C$5="",100,C$5)-1)-INT(LOG(ABS(AD39)+(AD39=0))))=0)))-1&gt;C$6,C$6,IF(C$5="",100,C$5)-INT(LOG(ABS(ROUND(AD39,(IF(C$5="",100,C$5)-1)-INT(LOG(ABS(AD39)+(AD39=0)))))+(ROUND(AD39,(IF(C$5="",100,C$5)-1)-INT(LOG(ABS(AD39)+(AD39=0))))=0)))-1)))))</f>
        <v/>
      </c>
      <c r="D39" s="188" t="str">
        <f t="shared" ref="D39:H41" si="6">IF(AE39="","",TEXT(ROUND(AE39,(IF(D$5="",100,D$5)-1)-INT(LOG(ABS(AE39)+(AE39=0)))),"#,##0"&amp;IF(INT(LOG(ABS(ROUND(AE39,(IF(D$5="",100,D$5)-1)-INT(LOG(ABS(AE39)+(AE39=0)))))+(ROUND(AE39,(IF(D$5="",100,D$5)-1)-INT(LOG(ABS(AE39)+(AE39=0))))=0)))+1&gt;=IF(D$5="",100,D$5),"",IF(D$6&gt;0,".","")&amp;REPT("0",IF(IF(D$5="",100,D$5)-INT(LOG(ABS(ROUND(AE39,(IF(D$5="",100,D$5)-1)-INT(LOG(ABS(AE39)+(AE39=0)))))+(ROUND(AE39,(IF(D$5="",100,D$5)-1)-INT(LOG(ABS(AE39)+(AE39=0))))=0)))-1&gt;D$6,D$6,IF(D$5="",100,D$5)-INT(LOG(ABS(ROUND(AE39,(IF(D$5="",100,D$5)-1)-INT(LOG(ABS(AE39)+(AE39=0)))))+(ROUND(AE39,(IF(D$5="",100,D$5)-1)-INT(LOG(ABS(AE39)+(AE39=0))))=0)))-1)))))</f>
        <v/>
      </c>
      <c r="E39" s="188" t="str">
        <f t="shared" si="6"/>
        <v/>
      </c>
      <c r="F39" s="163" t="str">
        <f t="shared" si="6"/>
        <v/>
      </c>
      <c r="G39" s="163" t="str">
        <f t="shared" si="6"/>
        <v/>
      </c>
      <c r="H39" s="163" t="str">
        <f t="shared" si="6"/>
        <v/>
      </c>
      <c r="I39" s="149" t="str">
        <f t="shared" ref="I39:J41" si="7">IF(AJ39="","",AJ39)</f>
        <v>－</v>
      </c>
      <c r="J39" s="149" t="str">
        <f t="shared" si="7"/>
        <v>－</v>
      </c>
      <c r="K39" s="188" t="str">
        <f t="shared" ref="K39:R41" si="8">IF(AL39="","",TEXT(ROUND(AL39,(IF(K$5="",100,K$5)-1)-INT(LOG(ABS(AL39)+(AL39=0)))),"#,##0"&amp;IF(INT(LOG(ABS(ROUND(AL39,(IF(K$5="",100,K$5)-1)-INT(LOG(ABS(AL39)+(AL39=0)))))+(ROUND(AL39,(IF(K$5="",100,K$5)-1)-INT(LOG(ABS(AL39)+(AL39=0))))=0)))+1&gt;=IF(K$5="",100,K$5),"",IF(K$6&gt;0,".","")&amp;REPT("0",IF(IF(K$5="",100,K$5)-INT(LOG(ABS(ROUND(AL39,(IF(K$5="",100,K$5)-1)-INT(LOG(ABS(AL39)+(AL39=0)))))+(ROUND(AL39,(IF(K$5="",100,K$5)-1)-INT(LOG(ABS(AL39)+(AL39=0))))=0)))-1&gt;K$6,K$6,IF(K$5="",100,K$5)-INT(LOG(ABS(ROUND(AL39,(IF(K$5="",100,K$5)-1)-INT(LOG(ABS(AL39)+(AL39=0)))))+(ROUND(AL39,(IF(K$5="",100,K$5)-1)-INT(LOG(ABS(AL39)+(AL39=0))))=0)))-1)))))</f>
        <v/>
      </c>
      <c r="L39" s="188" t="str">
        <f t="shared" si="8"/>
        <v/>
      </c>
      <c r="M39" s="188" t="str">
        <f t="shared" si="8"/>
        <v/>
      </c>
      <c r="N39" s="163" t="str">
        <f t="shared" si="8"/>
        <v/>
      </c>
      <c r="O39" s="163" t="str">
        <f t="shared" si="8"/>
        <v/>
      </c>
      <c r="P39" s="163" t="str">
        <f t="shared" si="8"/>
        <v/>
      </c>
      <c r="Q39" s="163" t="str">
        <f t="shared" si="8"/>
        <v/>
      </c>
      <c r="R39" s="163" t="str">
        <f t="shared" si="8"/>
        <v/>
      </c>
      <c r="S39" s="149" t="str">
        <f t="shared" ref="S39:T41" si="9">IF(AT39="","",AT39)</f>
        <v>－</v>
      </c>
      <c r="T39" s="149" t="str">
        <f t="shared" si="9"/>
        <v>－</v>
      </c>
      <c r="U39" s="163" t="str">
        <f t="shared" ref="U39:AB41" si="10">IF(AV39="","",TEXT(ROUND(AV39,(IF(U$5="",100,U$5)-1)-INT(LOG(ABS(AV39)+(AV39=0)))),"#,##0"&amp;IF(INT(LOG(ABS(ROUND(AV39,(IF(U$5="",100,U$5)-1)-INT(LOG(ABS(AV39)+(AV39=0)))))+(ROUND(AV39,(IF(U$5="",100,U$5)-1)-INT(LOG(ABS(AV39)+(AV39=0))))=0)))+1&gt;=IF(U$5="",100,U$5),"",IF(U$6&gt;0,".","")&amp;REPT("0",IF(IF(U$5="",100,U$5)-INT(LOG(ABS(ROUND(AV39,(IF(U$5="",100,U$5)-1)-INT(LOG(ABS(AV39)+(AV39=0)))))+(ROUND(AV39,(IF(U$5="",100,U$5)-1)-INT(LOG(ABS(AV39)+(AV39=0))))=0)))-1&gt;U$6,U$6,IF(U$5="",100,U$5)-INT(LOG(ABS(ROUND(AV39,(IF(U$5="",100,U$5)-1)-INT(LOG(ABS(AV39)+(AV39=0)))))+(ROUND(AV39,(IF(U$5="",100,U$5)-1)-INT(LOG(ABS(AV39)+(AV39=0))))=0)))-1)))))</f>
        <v/>
      </c>
      <c r="V39" s="163" t="str">
        <f t="shared" si="10"/>
        <v/>
      </c>
      <c r="W39" s="163" t="str">
        <f t="shared" si="10"/>
        <v/>
      </c>
      <c r="X39" s="163" t="str">
        <f t="shared" si="10"/>
        <v/>
      </c>
      <c r="Y39" s="163" t="str">
        <f t="shared" si="10"/>
        <v/>
      </c>
      <c r="Z39" s="163" t="str">
        <f t="shared" si="10"/>
        <v/>
      </c>
      <c r="AA39" s="163" t="str">
        <f t="shared" si="10"/>
        <v/>
      </c>
      <c r="AB39" s="188" t="str">
        <f t="shared" si="10"/>
        <v/>
      </c>
      <c r="AD39" s="176" t="str">
        <f t="shared" ref="AD39:AI39" si="11">IF(COUNT(AD7:AD37)=0,"",AVERAGE(AD7:AD37))</f>
        <v/>
      </c>
      <c r="AE39" s="176" t="str">
        <f t="shared" si="11"/>
        <v/>
      </c>
      <c r="AF39" s="176" t="str">
        <f t="shared" si="11"/>
        <v/>
      </c>
      <c r="AG39" s="176" t="str">
        <f t="shared" si="11"/>
        <v/>
      </c>
      <c r="AH39" s="176" t="str">
        <f t="shared" si="11"/>
        <v/>
      </c>
      <c r="AI39" s="176" t="str">
        <f t="shared" si="11"/>
        <v/>
      </c>
      <c r="AJ39" s="175" t="s">
        <v>58</v>
      </c>
      <c r="AK39" s="175" t="s">
        <v>58</v>
      </c>
      <c r="AL39" s="176" t="str">
        <f t="shared" ref="AL39:AS39" si="12">IF(COUNT(AL7:AL37)=0,"",AVERAGE(AL7:AL37))</f>
        <v/>
      </c>
      <c r="AM39" s="176" t="str">
        <f t="shared" si="12"/>
        <v/>
      </c>
      <c r="AN39" s="176" t="str">
        <f t="shared" si="12"/>
        <v/>
      </c>
      <c r="AO39" s="176" t="str">
        <f t="shared" si="12"/>
        <v/>
      </c>
      <c r="AP39" s="176" t="str">
        <f t="shared" si="12"/>
        <v/>
      </c>
      <c r="AQ39" s="176" t="str">
        <f t="shared" si="12"/>
        <v/>
      </c>
      <c r="AR39" s="176" t="str">
        <f t="shared" si="12"/>
        <v/>
      </c>
      <c r="AS39" s="176" t="str">
        <f t="shared" si="12"/>
        <v/>
      </c>
      <c r="AT39" s="175" t="s">
        <v>58</v>
      </c>
      <c r="AU39" s="175" t="s">
        <v>58</v>
      </c>
      <c r="AV39" s="176" t="str">
        <f t="shared" ref="AV39:BC39" si="13">IF(COUNT(AV7:AV37)=0,"",AVERAGE(AV7:AV37))</f>
        <v/>
      </c>
      <c r="AW39" s="176" t="str">
        <f t="shared" si="13"/>
        <v/>
      </c>
      <c r="AX39" s="176" t="str">
        <f t="shared" si="13"/>
        <v/>
      </c>
      <c r="AY39" s="176" t="str">
        <f t="shared" si="13"/>
        <v/>
      </c>
      <c r="AZ39" s="176" t="str">
        <f t="shared" si="13"/>
        <v/>
      </c>
      <c r="BA39" s="176" t="str">
        <f t="shared" si="13"/>
        <v/>
      </c>
      <c r="BB39" s="176" t="str">
        <f t="shared" si="13"/>
        <v/>
      </c>
      <c r="BC39" s="176" t="str">
        <f t="shared" si="13"/>
        <v/>
      </c>
    </row>
    <row r="40" spans="1:55" ht="11.25" customHeight="1">
      <c r="A40" s="152" t="s">
        <v>35</v>
      </c>
      <c r="B40" s="157"/>
      <c r="C40" s="188" t="str">
        <f>IF(AD40="","",TEXT(ROUND(AD40,(IF(C$5="",100,C$5)-1)-INT(LOG(ABS(AD40)+(AD40=0)))),"#,##0"&amp;IF(INT(LOG(ABS(ROUND(AD40,(IF(C$5="",100,C$5)-1)-INT(LOG(ABS(AD40)+(AD40=0)))))+(ROUND(AD40,(IF(C$5="",100,C$5)-1)-INT(LOG(ABS(AD40)+(AD40=0))))=0)))+1&gt;=IF(C$5="",100,C$5),"",IF(C$6&gt;0,".","")&amp;REPT("0",IF(IF(C$5="",100,C$5)-INT(LOG(ABS(ROUND(AD40,(IF(C$5="",100,C$5)-1)-INT(LOG(ABS(AD40)+(AD40=0)))))+(ROUND(AD40,(IF(C$5="",100,C$5)-1)-INT(LOG(ABS(AD40)+(AD40=0))))=0)))-1&gt;C$6,C$6,IF(C$5="",100,C$5)-INT(LOG(ABS(ROUND(AD40,(IF(C$5="",100,C$5)-1)-INT(LOG(ABS(AD40)+(AD40=0)))))+(ROUND(AD40,(IF(C$5="",100,C$5)-1)-INT(LOG(ABS(AD40)+(AD40=0))))=0)))-1)))))</f>
        <v/>
      </c>
      <c r="D40" s="188" t="str">
        <f t="shared" si="6"/>
        <v/>
      </c>
      <c r="E40" s="188" t="str">
        <f t="shared" si="6"/>
        <v/>
      </c>
      <c r="F40" s="163" t="str">
        <f t="shared" si="6"/>
        <v/>
      </c>
      <c r="G40" s="163" t="str">
        <f t="shared" si="6"/>
        <v/>
      </c>
      <c r="H40" s="163" t="str">
        <f t="shared" si="6"/>
        <v/>
      </c>
      <c r="I40" s="149" t="str">
        <f t="shared" si="7"/>
        <v>－</v>
      </c>
      <c r="J40" s="149" t="str">
        <f t="shared" si="7"/>
        <v>－</v>
      </c>
      <c r="K40" s="188" t="str">
        <f t="shared" si="8"/>
        <v/>
      </c>
      <c r="L40" s="188" t="str">
        <f t="shared" si="8"/>
        <v/>
      </c>
      <c r="M40" s="188" t="str">
        <f t="shared" si="8"/>
        <v/>
      </c>
      <c r="N40" s="163" t="str">
        <f t="shared" si="8"/>
        <v/>
      </c>
      <c r="O40" s="163" t="str">
        <f t="shared" si="8"/>
        <v/>
      </c>
      <c r="P40" s="163" t="str">
        <f t="shared" si="8"/>
        <v/>
      </c>
      <c r="Q40" s="163" t="str">
        <f t="shared" si="8"/>
        <v/>
      </c>
      <c r="R40" s="163" t="str">
        <f t="shared" si="8"/>
        <v/>
      </c>
      <c r="S40" s="149" t="str">
        <f t="shared" si="9"/>
        <v>－</v>
      </c>
      <c r="T40" s="149" t="str">
        <f t="shared" si="9"/>
        <v>－</v>
      </c>
      <c r="U40" s="163" t="str">
        <f t="shared" si="10"/>
        <v/>
      </c>
      <c r="V40" s="163" t="str">
        <f t="shared" si="10"/>
        <v/>
      </c>
      <c r="W40" s="163" t="str">
        <f t="shared" si="10"/>
        <v/>
      </c>
      <c r="X40" s="163" t="str">
        <f t="shared" si="10"/>
        <v/>
      </c>
      <c r="Y40" s="163" t="str">
        <f t="shared" si="10"/>
        <v/>
      </c>
      <c r="Z40" s="163" t="str">
        <f t="shared" si="10"/>
        <v/>
      </c>
      <c r="AA40" s="163" t="str">
        <f t="shared" si="10"/>
        <v/>
      </c>
      <c r="AB40" s="188" t="str">
        <f t="shared" si="10"/>
        <v/>
      </c>
      <c r="AD40" s="176" t="str">
        <f t="shared" ref="AD40:AI40" si="14">IF(COUNT(AD7:AD37)=0,"",MAX(AD7:AD37))</f>
        <v/>
      </c>
      <c r="AE40" s="176" t="str">
        <f t="shared" si="14"/>
        <v/>
      </c>
      <c r="AF40" s="176" t="str">
        <f t="shared" si="14"/>
        <v/>
      </c>
      <c r="AG40" s="176" t="str">
        <f t="shared" si="14"/>
        <v/>
      </c>
      <c r="AH40" s="176" t="str">
        <f t="shared" si="14"/>
        <v/>
      </c>
      <c r="AI40" s="176" t="str">
        <f t="shared" si="14"/>
        <v/>
      </c>
      <c r="AJ40" s="175" t="s">
        <v>58</v>
      </c>
      <c r="AK40" s="175" t="s">
        <v>58</v>
      </c>
      <c r="AL40" s="176" t="str">
        <f t="shared" ref="AL40:AS40" si="15">IF(COUNT(AL7:AL37)=0,"",MAX(AL7:AL37))</f>
        <v/>
      </c>
      <c r="AM40" s="176" t="str">
        <f t="shared" si="15"/>
        <v/>
      </c>
      <c r="AN40" s="176" t="str">
        <f t="shared" si="15"/>
        <v/>
      </c>
      <c r="AO40" s="176" t="str">
        <f t="shared" si="15"/>
        <v/>
      </c>
      <c r="AP40" s="176" t="str">
        <f t="shared" si="15"/>
        <v/>
      </c>
      <c r="AQ40" s="176" t="str">
        <f t="shared" si="15"/>
        <v/>
      </c>
      <c r="AR40" s="176" t="str">
        <f t="shared" si="15"/>
        <v/>
      </c>
      <c r="AS40" s="176" t="str">
        <f t="shared" si="15"/>
        <v/>
      </c>
      <c r="AT40" s="175" t="s">
        <v>58</v>
      </c>
      <c r="AU40" s="175" t="s">
        <v>58</v>
      </c>
      <c r="AV40" s="176" t="str">
        <f t="shared" ref="AV40:BC40" si="16">IF(COUNT(AV7:AV37)=0,"",MAX(AV7:AV37))</f>
        <v/>
      </c>
      <c r="AW40" s="176" t="str">
        <f t="shared" si="16"/>
        <v/>
      </c>
      <c r="AX40" s="176" t="str">
        <f t="shared" si="16"/>
        <v/>
      </c>
      <c r="AY40" s="176" t="str">
        <f t="shared" si="16"/>
        <v/>
      </c>
      <c r="AZ40" s="176" t="str">
        <f t="shared" si="16"/>
        <v/>
      </c>
      <c r="BA40" s="176" t="str">
        <f t="shared" si="16"/>
        <v/>
      </c>
      <c r="BB40" s="176" t="str">
        <f t="shared" si="16"/>
        <v/>
      </c>
      <c r="BC40" s="176" t="str">
        <f t="shared" si="16"/>
        <v/>
      </c>
    </row>
    <row r="41" spans="1:55" ht="11.25" customHeight="1">
      <c r="A41" s="152" t="s">
        <v>38</v>
      </c>
      <c r="B41" s="157"/>
      <c r="C41" s="188" t="str">
        <f>IF(AD41="","",TEXT(ROUND(AD41,(IF(C$5="",100,C$5)-1)-INT(LOG(ABS(AD41)+(AD41=0)))),"#,##0"&amp;IF(INT(LOG(ABS(ROUND(AD41,(IF(C$5="",100,C$5)-1)-INT(LOG(ABS(AD41)+(AD41=0)))))+(ROUND(AD41,(IF(C$5="",100,C$5)-1)-INT(LOG(ABS(AD41)+(AD41=0))))=0)))+1&gt;=IF(C$5="",100,C$5),"",IF(C$6&gt;0,".","")&amp;REPT("0",IF(IF(C$5="",100,C$5)-INT(LOG(ABS(ROUND(AD41,(IF(C$5="",100,C$5)-1)-INT(LOG(ABS(AD41)+(AD41=0)))))+(ROUND(AD41,(IF(C$5="",100,C$5)-1)-INT(LOG(ABS(AD41)+(AD41=0))))=0)))-1&gt;C$6,C$6,IF(C$5="",100,C$5)-INT(LOG(ABS(ROUND(AD41,(IF(C$5="",100,C$5)-1)-INT(LOG(ABS(AD41)+(AD41=0)))))+(ROUND(AD41,(IF(C$5="",100,C$5)-1)-INT(LOG(ABS(AD41)+(AD41=0))))=0)))-1)))))</f>
        <v/>
      </c>
      <c r="D41" s="188" t="str">
        <f t="shared" si="6"/>
        <v/>
      </c>
      <c r="E41" s="188" t="str">
        <f t="shared" si="6"/>
        <v/>
      </c>
      <c r="F41" s="163" t="str">
        <f t="shared" si="6"/>
        <v/>
      </c>
      <c r="G41" s="163" t="str">
        <f t="shared" si="6"/>
        <v/>
      </c>
      <c r="H41" s="163" t="str">
        <f t="shared" si="6"/>
        <v/>
      </c>
      <c r="I41" s="149" t="str">
        <f t="shared" si="7"/>
        <v>－</v>
      </c>
      <c r="J41" s="149" t="str">
        <f t="shared" si="7"/>
        <v>－</v>
      </c>
      <c r="K41" s="188" t="str">
        <f t="shared" si="8"/>
        <v/>
      </c>
      <c r="L41" s="188" t="str">
        <f t="shared" si="8"/>
        <v/>
      </c>
      <c r="M41" s="188" t="str">
        <f t="shared" si="8"/>
        <v/>
      </c>
      <c r="N41" s="163" t="str">
        <f t="shared" si="8"/>
        <v/>
      </c>
      <c r="O41" s="163" t="str">
        <f t="shared" si="8"/>
        <v/>
      </c>
      <c r="P41" s="163" t="str">
        <f t="shared" si="8"/>
        <v/>
      </c>
      <c r="Q41" s="163" t="str">
        <f t="shared" si="8"/>
        <v/>
      </c>
      <c r="R41" s="163" t="str">
        <f t="shared" si="8"/>
        <v/>
      </c>
      <c r="S41" s="149" t="str">
        <f t="shared" si="9"/>
        <v>－</v>
      </c>
      <c r="T41" s="149" t="str">
        <f t="shared" si="9"/>
        <v>－</v>
      </c>
      <c r="U41" s="163" t="str">
        <f t="shared" si="10"/>
        <v/>
      </c>
      <c r="V41" s="163" t="str">
        <f t="shared" si="10"/>
        <v/>
      </c>
      <c r="W41" s="163" t="str">
        <f t="shared" si="10"/>
        <v/>
      </c>
      <c r="X41" s="163" t="str">
        <f t="shared" si="10"/>
        <v/>
      </c>
      <c r="Y41" s="163" t="str">
        <f t="shared" si="10"/>
        <v/>
      </c>
      <c r="Z41" s="163" t="str">
        <f t="shared" si="10"/>
        <v/>
      </c>
      <c r="AA41" s="163" t="str">
        <f t="shared" si="10"/>
        <v/>
      </c>
      <c r="AB41" s="188" t="str">
        <f t="shared" si="10"/>
        <v/>
      </c>
      <c r="AD41" s="176" t="str">
        <f t="shared" ref="AD41:AI41" si="17">IF(COUNT(AD7:AD37)=0,"",MIN(AD7:AD37))</f>
        <v/>
      </c>
      <c r="AE41" s="176" t="str">
        <f t="shared" si="17"/>
        <v/>
      </c>
      <c r="AF41" s="176" t="str">
        <f t="shared" si="17"/>
        <v/>
      </c>
      <c r="AG41" s="176" t="str">
        <f t="shared" si="17"/>
        <v/>
      </c>
      <c r="AH41" s="176" t="str">
        <f t="shared" si="17"/>
        <v/>
      </c>
      <c r="AI41" s="176" t="str">
        <f t="shared" si="17"/>
        <v/>
      </c>
      <c r="AJ41" s="175" t="s">
        <v>58</v>
      </c>
      <c r="AK41" s="175" t="s">
        <v>58</v>
      </c>
      <c r="AL41" s="176" t="str">
        <f t="shared" ref="AL41:AS41" si="18">IF(COUNT(AL7:AL37)=0,"",MIN(AL7:AL37))</f>
        <v/>
      </c>
      <c r="AM41" s="176" t="str">
        <f t="shared" si="18"/>
        <v/>
      </c>
      <c r="AN41" s="176" t="str">
        <f t="shared" si="18"/>
        <v/>
      </c>
      <c r="AO41" s="176" t="str">
        <f t="shared" si="18"/>
        <v/>
      </c>
      <c r="AP41" s="176" t="str">
        <f t="shared" si="18"/>
        <v/>
      </c>
      <c r="AQ41" s="176" t="str">
        <f t="shared" si="18"/>
        <v/>
      </c>
      <c r="AR41" s="176" t="str">
        <f t="shared" si="18"/>
        <v/>
      </c>
      <c r="AS41" s="176" t="str">
        <f t="shared" si="18"/>
        <v/>
      </c>
      <c r="AT41" s="175" t="s">
        <v>58</v>
      </c>
      <c r="AU41" s="175" t="s">
        <v>58</v>
      </c>
      <c r="AV41" s="176" t="str">
        <f t="shared" ref="AV41:BC41" si="19">IF(COUNT(AV7:AV37)=0,"",MIN(AV7:AV37))</f>
        <v/>
      </c>
      <c r="AW41" s="176" t="str">
        <f t="shared" si="19"/>
        <v/>
      </c>
      <c r="AX41" s="176" t="str">
        <f t="shared" si="19"/>
        <v/>
      </c>
      <c r="AY41" s="176" t="str">
        <f t="shared" si="19"/>
        <v/>
      </c>
      <c r="AZ41" s="176" t="str">
        <f t="shared" si="19"/>
        <v/>
      </c>
      <c r="BA41" s="176" t="str">
        <f t="shared" si="19"/>
        <v/>
      </c>
      <c r="BB41" s="176" t="str">
        <f t="shared" si="19"/>
        <v/>
      </c>
      <c r="BC41" s="176" t="str">
        <f t="shared" si="19"/>
        <v/>
      </c>
    </row>
  </sheetData>
  <mergeCells count="14">
    <mergeCell ref="D2:J2"/>
    <mergeCell ref="K2:AB2"/>
    <mergeCell ref="AE2:AK2"/>
    <mergeCell ref="AL2:BC2"/>
    <mergeCell ref="A5:B5"/>
    <mergeCell ref="A6:B6"/>
    <mergeCell ref="A38:B38"/>
    <mergeCell ref="A39:B39"/>
    <mergeCell ref="A40:B40"/>
    <mergeCell ref="A41:B41"/>
    <mergeCell ref="A2:A3"/>
    <mergeCell ref="B2:B3"/>
    <mergeCell ref="C2:C3"/>
    <mergeCell ref="AD2:AD3"/>
  </mergeCells>
  <phoneticPr fontId="3"/>
  <conditionalFormatting sqref="I39:J41 D38 AB38 F38:J38 I7:J37 S7:T41">
    <cfRule type="expression" dxfId="130" priority="17">
      <formula>INDIRECT(ADDRESS(ROW(),COLUMN()))=TRUNC(INDIRECT(ADDRESS(ROW(),COLUMN())))</formula>
    </cfRule>
  </conditionalFormatting>
  <conditionalFormatting sqref="AD39:AI41 AL39:AS41 AV39:BC41">
    <cfRule type="expression" dxfId="129" priority="8">
      <formula>INDIRECT(ADDRESS(ROW(),COLUMN()))=TRUNC(INDIRECT(ADDRESS(ROW(),COLUMN())))</formula>
    </cfRule>
  </conditionalFormatting>
  <conditionalFormatting sqref="AE38:BC38 AJ39:AK41 AT39:AU41">
    <cfRule type="expression" dxfId="128" priority="7">
      <formula>INDIRECT(ADDRESS(ROW(),COLUMN()))=TRUNC(INDIRECT(ADDRESS(ROW(),COLUMN())))</formula>
    </cfRule>
  </conditionalFormatting>
  <conditionalFormatting sqref="L38">
    <cfRule type="expression" dxfId="127" priority="6">
      <formula>INDIRECT(ADDRESS(ROW(),COLUMN()))=TRUNC(INDIRECT(ADDRESS(ROW(),COLUMN())))</formula>
    </cfRule>
  </conditionalFormatting>
  <conditionalFormatting sqref="K38">
    <cfRule type="expression" dxfId="126" priority="5">
      <formula>INDIRECT(ADDRESS(ROW(),COLUMN()))=TRUNC(INDIRECT(ADDRESS(ROW(),COLUMN())))</formula>
    </cfRule>
  </conditionalFormatting>
  <conditionalFormatting sqref="N38:R38">
    <cfRule type="expression" dxfId="125" priority="4">
      <formula>INDIRECT(ADDRESS(ROW(),COLUMN()))=TRUNC(INDIRECT(ADDRESS(ROW(),COLUMN())))</formula>
    </cfRule>
  </conditionalFormatting>
  <conditionalFormatting sqref="U38:AA38">
    <cfRule type="expression" dxfId="124" priority="3">
      <formula>INDIRECT(ADDRESS(ROW(),COLUMN()))=TRUNC(INDIRECT(ADDRESS(ROW(),COLUMN())))</formula>
    </cfRule>
  </conditionalFormatting>
  <conditionalFormatting sqref="E38">
    <cfRule type="expression" dxfId="123" priority="2">
      <formula>INDIRECT(ADDRESS(ROW(),COLUMN()))=TRUNC(INDIRECT(ADDRESS(ROW(),COLUMN())))</formula>
    </cfRule>
  </conditionalFormatting>
  <conditionalFormatting sqref="M38">
    <cfRule type="expression" dxfId="122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C41"/>
  <sheetViews>
    <sheetView view="pageBreakPreview" zoomScaleSheetLayoutView="100" workbookViewId="0">
      <selection activeCell="AA1" sqref="AA1"/>
    </sheetView>
  </sheetViews>
  <sheetFormatPr defaultRowHeight="9.6"/>
  <cols>
    <col min="1" max="2" width="3.375" style="138" customWidth="1"/>
    <col min="3" max="3" width="8" style="138" customWidth="1"/>
    <col min="4" max="6" width="3.625" style="138" customWidth="1"/>
    <col min="7" max="10" width="4.625" style="138" customWidth="1"/>
    <col min="11" max="11" width="8" style="138" customWidth="1"/>
    <col min="12" max="13" width="7.875" style="138" customWidth="1"/>
    <col min="14" max="25" width="4.625" style="138" customWidth="1"/>
    <col min="26" max="26" width="18.375" style="138" customWidth="1"/>
    <col min="27" max="50" width="4.625" style="138" customWidth="1"/>
    <col min="51" max="16384" width="9" style="138" customWidth="1"/>
  </cols>
  <sheetData>
    <row r="1" spans="1:55" s="139" customFormat="1" ht="23.25" customHeight="1">
      <c r="A1" s="143" t="str">
        <f>"水質試験月報3　"&amp;AC1&amp;"年"&amp;AE1&amp;"月分"</f>
        <v>水質試験月報3　2019年2月分</v>
      </c>
      <c r="F1" s="167"/>
      <c r="J1" s="193"/>
      <c r="M1" s="172"/>
      <c r="Z1" s="172"/>
      <c r="AB1" s="96" t="s">
        <v>132</v>
      </c>
      <c r="AC1" s="100">
        <v>2019</v>
      </c>
      <c r="AD1" s="102" t="s">
        <v>247</v>
      </c>
      <c r="AE1" s="107">
        <v>2</v>
      </c>
    </row>
    <row r="2" spans="1:55" s="139" customFormat="1" ht="12" customHeight="1">
      <c r="A2" s="181" t="s">
        <v>28</v>
      </c>
      <c r="B2" s="181" t="s">
        <v>31</v>
      </c>
      <c r="C2" s="181" t="s">
        <v>9</v>
      </c>
      <c r="D2" s="152" t="s">
        <v>101</v>
      </c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57"/>
      <c r="AB2" s="181" t="s">
        <v>9</v>
      </c>
      <c r="AC2" s="152" t="s">
        <v>101</v>
      </c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57"/>
    </row>
    <row r="3" spans="1:55" s="140" customFormat="1" ht="48" customHeight="1">
      <c r="A3" s="182"/>
      <c r="B3" s="182"/>
      <c r="C3" s="182"/>
      <c r="D3" s="190" t="s">
        <v>46</v>
      </c>
      <c r="E3" s="190" t="s">
        <v>49</v>
      </c>
      <c r="F3" s="192" t="s">
        <v>50</v>
      </c>
      <c r="G3" s="192" t="s">
        <v>52</v>
      </c>
      <c r="H3" s="192" t="s">
        <v>53</v>
      </c>
      <c r="I3" s="202" t="s">
        <v>109</v>
      </c>
      <c r="J3" s="192" t="s">
        <v>39</v>
      </c>
      <c r="K3" s="168" t="s">
        <v>221</v>
      </c>
      <c r="L3" s="168" t="s">
        <v>103</v>
      </c>
      <c r="M3" s="168" t="s">
        <v>105</v>
      </c>
      <c r="N3" s="168" t="s">
        <v>114</v>
      </c>
      <c r="O3" s="168" t="s">
        <v>116</v>
      </c>
      <c r="P3" s="168" t="s">
        <v>117</v>
      </c>
      <c r="Q3" s="168" t="s">
        <v>118</v>
      </c>
      <c r="R3" s="168" t="s">
        <v>95</v>
      </c>
      <c r="S3" s="168" t="s">
        <v>110</v>
      </c>
      <c r="T3" s="202" t="s">
        <v>112</v>
      </c>
      <c r="U3" s="202" t="s">
        <v>47</v>
      </c>
      <c r="V3" s="202" t="s">
        <v>204</v>
      </c>
      <c r="W3" s="168" t="s">
        <v>97</v>
      </c>
      <c r="X3" s="168" t="s">
        <v>113</v>
      </c>
      <c r="Y3" s="168" t="s">
        <v>100</v>
      </c>
      <c r="Z3" s="140"/>
      <c r="AA3" s="140"/>
      <c r="AB3" s="182"/>
      <c r="AC3" s="190" t="s">
        <v>46</v>
      </c>
      <c r="AD3" s="190" t="s">
        <v>49</v>
      </c>
      <c r="AE3" s="192" t="s">
        <v>50</v>
      </c>
      <c r="AF3" s="192" t="s">
        <v>52</v>
      </c>
      <c r="AG3" s="192" t="s">
        <v>53</v>
      </c>
      <c r="AH3" s="202" t="s">
        <v>109</v>
      </c>
      <c r="AI3" s="192" t="s">
        <v>39</v>
      </c>
      <c r="AJ3" s="168" t="s">
        <v>221</v>
      </c>
      <c r="AK3" s="168" t="s">
        <v>103</v>
      </c>
      <c r="AL3" s="168" t="s">
        <v>105</v>
      </c>
      <c r="AM3" s="168" t="s">
        <v>114</v>
      </c>
      <c r="AN3" s="168" t="s">
        <v>116</v>
      </c>
      <c r="AO3" s="168" t="s">
        <v>117</v>
      </c>
      <c r="AP3" s="168" t="s">
        <v>118</v>
      </c>
      <c r="AQ3" s="168" t="s">
        <v>95</v>
      </c>
      <c r="AR3" s="168" t="s">
        <v>110</v>
      </c>
      <c r="AS3" s="202" t="s">
        <v>112</v>
      </c>
      <c r="AT3" s="202" t="s">
        <v>47</v>
      </c>
      <c r="AU3" s="202" t="s">
        <v>204</v>
      </c>
      <c r="AV3" s="168" t="s">
        <v>97</v>
      </c>
      <c r="AW3" s="168" t="s">
        <v>113</v>
      </c>
      <c r="AX3" s="168" t="s">
        <v>100</v>
      </c>
      <c r="AY3" s="140"/>
      <c r="AZ3" s="140"/>
      <c r="BA3" s="140"/>
      <c r="BB3" s="140"/>
      <c r="BC3" s="140"/>
    </row>
    <row r="4" spans="1:55" ht="11.4">
      <c r="A4" s="146"/>
      <c r="B4" s="146"/>
      <c r="C4" s="160" t="s">
        <v>67</v>
      </c>
      <c r="D4" s="160" t="s">
        <v>18</v>
      </c>
      <c r="E4" s="160" t="s">
        <v>92</v>
      </c>
      <c r="F4" s="160"/>
      <c r="G4" s="160" t="s">
        <v>36</v>
      </c>
      <c r="H4" s="160" t="s">
        <v>36</v>
      </c>
      <c r="I4" s="160" t="s">
        <v>36</v>
      </c>
      <c r="J4" s="160" t="s">
        <v>36</v>
      </c>
      <c r="K4" s="160" t="s">
        <v>277</v>
      </c>
      <c r="L4" s="160"/>
      <c r="M4" s="160"/>
      <c r="N4" s="160" t="s">
        <v>36</v>
      </c>
      <c r="O4" s="160" t="s">
        <v>36</v>
      </c>
      <c r="P4" s="160" t="s">
        <v>36</v>
      </c>
      <c r="Q4" s="160" t="s">
        <v>36</v>
      </c>
      <c r="R4" s="160" t="s">
        <v>36</v>
      </c>
      <c r="S4" s="160" t="s">
        <v>36</v>
      </c>
      <c r="T4" s="160" t="s">
        <v>36</v>
      </c>
      <c r="U4" s="160" t="s">
        <v>36</v>
      </c>
      <c r="V4" s="160" t="s">
        <v>36</v>
      </c>
      <c r="W4" s="160" t="s">
        <v>36</v>
      </c>
      <c r="X4" s="160" t="s">
        <v>36</v>
      </c>
      <c r="Y4" s="160" t="s">
        <v>36</v>
      </c>
      <c r="Z4" s="205"/>
      <c r="AA4" s="206"/>
      <c r="AB4" s="194" t="s">
        <v>67</v>
      </c>
      <c r="AC4" s="194" t="s">
        <v>18</v>
      </c>
      <c r="AD4" s="194" t="s">
        <v>92</v>
      </c>
      <c r="AE4" s="194"/>
      <c r="AF4" s="194" t="s">
        <v>36</v>
      </c>
      <c r="AG4" s="194" t="s">
        <v>36</v>
      </c>
      <c r="AH4" s="194" t="s">
        <v>36</v>
      </c>
      <c r="AI4" s="194" t="s">
        <v>36</v>
      </c>
      <c r="AJ4" s="194" t="s">
        <v>277</v>
      </c>
      <c r="AK4" s="194"/>
      <c r="AL4" s="194"/>
      <c r="AM4" s="194" t="s">
        <v>36</v>
      </c>
      <c r="AN4" s="194" t="s">
        <v>36</v>
      </c>
      <c r="AO4" s="194" t="s">
        <v>36</v>
      </c>
      <c r="AP4" s="194" t="s">
        <v>36</v>
      </c>
      <c r="AQ4" s="194" t="s">
        <v>36</v>
      </c>
      <c r="AR4" s="194" t="s">
        <v>36</v>
      </c>
      <c r="AS4" s="194" t="s">
        <v>36</v>
      </c>
      <c r="AT4" s="194" t="s">
        <v>36</v>
      </c>
      <c r="AU4" s="194" t="s">
        <v>36</v>
      </c>
      <c r="AV4" s="194" t="s">
        <v>36</v>
      </c>
      <c r="AW4" s="194" t="s">
        <v>36</v>
      </c>
      <c r="AX4" s="194" t="s">
        <v>36</v>
      </c>
    </row>
    <row r="5" spans="1:55" ht="11.25" customHeight="1">
      <c r="A5" s="147" t="s">
        <v>175</v>
      </c>
      <c r="B5" s="147"/>
      <c r="C5" s="162"/>
      <c r="D5" s="162"/>
      <c r="E5" s="162"/>
      <c r="F5" s="162"/>
      <c r="G5" s="162">
        <v>3</v>
      </c>
      <c r="H5" s="162">
        <v>3</v>
      </c>
      <c r="I5" s="162">
        <v>3</v>
      </c>
      <c r="J5" s="162">
        <v>3</v>
      </c>
      <c r="K5" s="162">
        <v>2</v>
      </c>
      <c r="L5" s="160" t="s">
        <v>58</v>
      </c>
      <c r="M5" s="160" t="s">
        <v>58</v>
      </c>
      <c r="N5" s="162">
        <v>3</v>
      </c>
      <c r="O5" s="162">
        <v>3</v>
      </c>
      <c r="P5" s="162">
        <v>3</v>
      </c>
      <c r="Q5" s="162">
        <v>3</v>
      </c>
      <c r="R5" s="162">
        <v>3</v>
      </c>
      <c r="S5" s="162">
        <v>3</v>
      </c>
      <c r="T5" s="162">
        <v>3</v>
      </c>
      <c r="U5" s="162">
        <v>3</v>
      </c>
      <c r="V5" s="162">
        <v>3</v>
      </c>
      <c r="W5" s="162">
        <v>3</v>
      </c>
      <c r="X5" s="162">
        <v>3</v>
      </c>
      <c r="Y5" s="162">
        <v>3</v>
      </c>
      <c r="Z5" s="173"/>
      <c r="AA5" s="207"/>
      <c r="AB5" s="96"/>
      <c r="AC5" s="178"/>
      <c r="AD5" s="96"/>
      <c r="AE5" s="96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208"/>
      <c r="AZ5" s="209"/>
      <c r="BA5" s="209"/>
      <c r="BB5" s="209"/>
      <c r="BC5" s="209"/>
    </row>
    <row r="6" spans="1:55" ht="11.25" customHeight="1">
      <c r="A6" s="148" t="s">
        <v>245</v>
      </c>
      <c r="B6" s="154"/>
      <c r="C6" s="187">
        <v>0</v>
      </c>
      <c r="D6" s="162">
        <v>0</v>
      </c>
      <c r="E6" s="162">
        <v>0</v>
      </c>
      <c r="F6" s="162">
        <v>1</v>
      </c>
      <c r="G6" s="162">
        <v>1</v>
      </c>
      <c r="H6" s="162">
        <v>1</v>
      </c>
      <c r="I6" s="162">
        <v>1</v>
      </c>
      <c r="J6" s="162">
        <v>1</v>
      </c>
      <c r="K6" s="162">
        <v>0</v>
      </c>
      <c r="L6" s="160" t="s">
        <v>58</v>
      </c>
      <c r="M6" s="160" t="s">
        <v>58</v>
      </c>
      <c r="N6" s="162">
        <v>1</v>
      </c>
      <c r="O6" s="162">
        <v>1</v>
      </c>
      <c r="P6" s="162">
        <v>1</v>
      </c>
      <c r="Q6" s="162">
        <v>1</v>
      </c>
      <c r="R6" s="162">
        <v>1</v>
      </c>
      <c r="S6" s="162">
        <v>1</v>
      </c>
      <c r="T6" s="162">
        <v>1</v>
      </c>
      <c r="U6" s="162">
        <v>1</v>
      </c>
      <c r="V6" s="162">
        <v>1</v>
      </c>
      <c r="W6" s="162">
        <v>1</v>
      </c>
      <c r="X6" s="162">
        <v>1</v>
      </c>
      <c r="Y6" s="162">
        <v>1</v>
      </c>
      <c r="Z6" s="173"/>
      <c r="AA6" s="207"/>
      <c r="AB6" s="96"/>
      <c r="AC6" s="96"/>
      <c r="AD6" s="102"/>
      <c r="AE6" s="96"/>
      <c r="AF6" s="96"/>
      <c r="AG6" s="96"/>
      <c r="AH6" s="96"/>
      <c r="AI6" s="96"/>
      <c r="AJ6" s="96"/>
      <c r="AK6" s="96"/>
      <c r="AL6" s="96"/>
      <c r="AM6" s="96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205"/>
      <c r="AZ6" s="141"/>
      <c r="BA6" s="141"/>
      <c r="BB6" s="141"/>
      <c r="BC6" s="141"/>
    </row>
    <row r="7" spans="1:55" ht="11.25" customHeight="1">
      <c r="A7" s="96">
        <v>1</v>
      </c>
      <c r="B7" s="155">
        <f>DATEVALUE(AC1&amp;"/"&amp;AE1&amp;"/1")</f>
        <v>43497</v>
      </c>
      <c r="C7" s="188" t="str">
        <f t="shared" ref="C7:K37" si="0"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188" t="str">
        <f t="shared" si="0"/>
        <v/>
      </c>
      <c r="E7" s="188" t="str">
        <f t="shared" si="0"/>
        <v/>
      </c>
      <c r="F7" s="188" t="str">
        <f t="shared" si="0"/>
        <v/>
      </c>
      <c r="G7" s="188" t="str">
        <f t="shared" si="0"/>
        <v/>
      </c>
      <c r="H7" s="188" t="str">
        <f t="shared" si="0"/>
        <v/>
      </c>
      <c r="I7" s="188" t="str">
        <f t="shared" si="0"/>
        <v/>
      </c>
      <c r="J7" s="188" t="str">
        <f t="shared" si="0"/>
        <v/>
      </c>
      <c r="K7" s="188" t="str">
        <f t="shared" si="0"/>
        <v/>
      </c>
      <c r="L7" s="195" t="str">
        <f t="shared" ref="L7:M37" si="1">IF(AK7="","",AK7)</f>
        <v/>
      </c>
      <c r="M7" s="195" t="str">
        <f t="shared" si="1"/>
        <v/>
      </c>
      <c r="N7" s="163" t="str">
        <f t="shared" ref="N7:Y37" si="2">IF(AM7="","",TEXT(ROUND(AM7,(IF(N$5="",100,N$5)-1)-INT(LOG(ABS(AM7)+(AM7=0)))),"#,##0"&amp;IF(INT(LOG(ABS(ROUND(AM7,(IF(N$5="",100,N$5)-1)-INT(LOG(ABS(AM7)+(AM7=0)))))+(ROUND(AM7,(IF(N$5="",100,N$5)-1)-INT(LOG(ABS(AM7)+(AM7=0))))=0)))+1&gt;=IF(N$5="",100,N$5),"",IF(N$6&gt;0,".","")&amp;REPT("0",IF(IF(N$5="",100,N$5)-INT(LOG(ABS(ROUND(AM7,(IF(N$5="",100,N$5)-1)-INT(LOG(ABS(AM7)+(AM7=0)))))+(ROUND(AM7,(IF(N$5="",100,N$5)-1)-INT(LOG(ABS(AM7)+(AM7=0))))=0)))-1&gt;N$6,N$6,IF(N$5="",100,N$5)-INT(LOG(ABS(ROUND(AM7,(IF(N$5="",100,N$5)-1)-INT(LOG(ABS(AM7)+(AM7=0)))))+(ROUND(AM7,(IF(N$5="",100,N$5)-1)-INT(LOG(ABS(AM7)+(AM7=0))))=0)))-1)))))</f>
        <v/>
      </c>
      <c r="O7" s="163" t="str">
        <f t="shared" si="2"/>
        <v/>
      </c>
      <c r="P7" s="163" t="str">
        <f t="shared" si="2"/>
        <v/>
      </c>
      <c r="Q7" s="163" t="str">
        <f t="shared" si="2"/>
        <v/>
      </c>
      <c r="R7" s="163" t="str">
        <f t="shared" si="2"/>
        <v/>
      </c>
      <c r="S7" s="163" t="str">
        <f t="shared" si="2"/>
        <v/>
      </c>
      <c r="T7" s="163" t="str">
        <f t="shared" si="2"/>
        <v/>
      </c>
      <c r="U7" s="163" t="str">
        <f t="shared" si="2"/>
        <v/>
      </c>
      <c r="V7" s="163" t="str">
        <f t="shared" si="2"/>
        <v/>
      </c>
      <c r="W7" s="163" t="str">
        <f t="shared" si="2"/>
        <v/>
      </c>
      <c r="X7" s="163" t="str">
        <f t="shared" si="2"/>
        <v/>
      </c>
      <c r="Y7" s="163" t="str">
        <f t="shared" si="2"/>
        <v/>
      </c>
      <c r="Z7" s="205"/>
      <c r="AA7" s="206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</row>
    <row r="8" spans="1:55" ht="11.25" customHeight="1">
      <c r="A8" s="96">
        <v>2</v>
      </c>
      <c r="B8" s="155">
        <f t="shared" ref="B8:B37" si="3">B7+1</f>
        <v>43498</v>
      </c>
      <c r="C8" s="188" t="str">
        <f t="shared" si="0"/>
        <v/>
      </c>
      <c r="D8" s="188" t="str">
        <f t="shared" si="0"/>
        <v/>
      </c>
      <c r="E8" s="188" t="str">
        <f t="shared" si="0"/>
        <v/>
      </c>
      <c r="F8" s="188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63" t="str">
        <f t="shared" si="0"/>
        <v/>
      </c>
      <c r="L8" s="195" t="str">
        <f t="shared" si="1"/>
        <v/>
      </c>
      <c r="M8" s="195" t="str">
        <f t="shared" si="1"/>
        <v/>
      </c>
      <c r="N8" s="163" t="str">
        <f t="shared" si="2"/>
        <v/>
      </c>
      <c r="O8" s="163" t="str">
        <f t="shared" si="2"/>
        <v/>
      </c>
      <c r="P8" s="163" t="str">
        <f t="shared" si="2"/>
        <v/>
      </c>
      <c r="Q8" s="163" t="str">
        <f t="shared" si="2"/>
        <v/>
      </c>
      <c r="R8" s="163" t="str">
        <f t="shared" si="2"/>
        <v/>
      </c>
      <c r="S8" s="163" t="str">
        <f t="shared" si="2"/>
        <v/>
      </c>
      <c r="T8" s="163" t="str">
        <f t="shared" si="2"/>
        <v/>
      </c>
      <c r="U8" s="163" t="str">
        <f t="shared" si="2"/>
        <v/>
      </c>
      <c r="V8" s="163" t="str">
        <f t="shared" si="2"/>
        <v/>
      </c>
      <c r="W8" s="163" t="str">
        <f t="shared" si="2"/>
        <v/>
      </c>
      <c r="X8" s="163" t="str">
        <f t="shared" si="2"/>
        <v/>
      </c>
      <c r="Y8" s="163" t="str">
        <f t="shared" si="2"/>
        <v/>
      </c>
      <c r="Z8" s="205"/>
      <c r="AA8" s="206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</row>
    <row r="9" spans="1:55" ht="11.25" customHeight="1">
      <c r="A9" s="96">
        <v>3</v>
      </c>
      <c r="B9" s="155">
        <f t="shared" si="3"/>
        <v>43499</v>
      </c>
      <c r="C9" s="188" t="str">
        <f t="shared" si="0"/>
        <v/>
      </c>
      <c r="D9" s="188" t="str">
        <f t="shared" si="0"/>
        <v/>
      </c>
      <c r="E9" s="188" t="str">
        <f t="shared" si="0"/>
        <v/>
      </c>
      <c r="F9" s="188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63" t="str">
        <f t="shared" si="0"/>
        <v/>
      </c>
      <c r="L9" s="195" t="str">
        <f t="shared" si="1"/>
        <v/>
      </c>
      <c r="M9" s="195" t="str">
        <f t="shared" si="1"/>
        <v/>
      </c>
      <c r="N9" s="163" t="str">
        <f t="shared" si="2"/>
        <v/>
      </c>
      <c r="O9" s="163" t="str">
        <f t="shared" si="2"/>
        <v/>
      </c>
      <c r="P9" s="163" t="str">
        <f t="shared" si="2"/>
        <v/>
      </c>
      <c r="Q9" s="163" t="str">
        <f t="shared" si="2"/>
        <v/>
      </c>
      <c r="R9" s="163" t="str">
        <f t="shared" si="2"/>
        <v/>
      </c>
      <c r="S9" s="163" t="str">
        <f t="shared" si="2"/>
        <v/>
      </c>
      <c r="T9" s="163" t="str">
        <f t="shared" si="2"/>
        <v/>
      </c>
      <c r="U9" s="163" t="str">
        <f t="shared" si="2"/>
        <v/>
      </c>
      <c r="V9" s="163" t="str">
        <f t="shared" si="2"/>
        <v/>
      </c>
      <c r="W9" s="163" t="str">
        <f t="shared" si="2"/>
        <v/>
      </c>
      <c r="X9" s="163" t="str">
        <f t="shared" si="2"/>
        <v/>
      </c>
      <c r="Y9" s="163" t="str">
        <f t="shared" si="2"/>
        <v/>
      </c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</row>
    <row r="10" spans="1:55" ht="11.25" customHeight="1">
      <c r="A10" s="96">
        <v>4</v>
      </c>
      <c r="B10" s="155">
        <f t="shared" si="3"/>
        <v>43500</v>
      </c>
      <c r="C10" s="188" t="str">
        <f t="shared" si="0"/>
        <v/>
      </c>
      <c r="D10" s="188" t="str">
        <f t="shared" si="0"/>
        <v/>
      </c>
      <c r="E10" s="188" t="str">
        <f t="shared" si="0"/>
        <v/>
      </c>
      <c r="F10" s="188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63" t="str">
        <f t="shared" si="0"/>
        <v/>
      </c>
      <c r="L10" s="195" t="str">
        <f t="shared" si="1"/>
        <v/>
      </c>
      <c r="M10" s="195" t="str">
        <f t="shared" si="1"/>
        <v/>
      </c>
      <c r="N10" s="163" t="str">
        <f t="shared" si="2"/>
        <v/>
      </c>
      <c r="O10" s="163" t="str">
        <f t="shared" si="2"/>
        <v/>
      </c>
      <c r="P10" s="163" t="str">
        <f t="shared" si="2"/>
        <v/>
      </c>
      <c r="Q10" s="163" t="str">
        <f t="shared" si="2"/>
        <v/>
      </c>
      <c r="R10" s="163" t="str">
        <f t="shared" si="2"/>
        <v/>
      </c>
      <c r="S10" s="163" t="str">
        <f t="shared" si="2"/>
        <v/>
      </c>
      <c r="T10" s="163" t="str">
        <f t="shared" si="2"/>
        <v/>
      </c>
      <c r="U10" s="163" t="str">
        <f t="shared" si="2"/>
        <v/>
      </c>
      <c r="V10" s="163" t="str">
        <f t="shared" si="2"/>
        <v/>
      </c>
      <c r="W10" s="163" t="str">
        <f t="shared" si="2"/>
        <v/>
      </c>
      <c r="X10" s="163" t="str">
        <f t="shared" si="2"/>
        <v/>
      </c>
      <c r="Y10" s="163" t="str">
        <f t="shared" si="2"/>
        <v/>
      </c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</row>
    <row r="11" spans="1:55" ht="11.25" customHeight="1">
      <c r="A11" s="96">
        <v>5</v>
      </c>
      <c r="B11" s="155">
        <f t="shared" si="3"/>
        <v>43501</v>
      </c>
      <c r="C11" s="188" t="str">
        <f t="shared" si="0"/>
        <v/>
      </c>
      <c r="D11" s="188" t="str">
        <f t="shared" si="0"/>
        <v/>
      </c>
      <c r="E11" s="188" t="str">
        <f t="shared" si="0"/>
        <v/>
      </c>
      <c r="F11" s="188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63" t="str">
        <f t="shared" si="0"/>
        <v/>
      </c>
      <c r="L11" s="195" t="str">
        <f t="shared" si="1"/>
        <v/>
      </c>
      <c r="M11" s="195" t="str">
        <f t="shared" si="1"/>
        <v/>
      </c>
      <c r="N11" s="163" t="str">
        <f t="shared" si="2"/>
        <v/>
      </c>
      <c r="O11" s="163" t="str">
        <f t="shared" si="2"/>
        <v/>
      </c>
      <c r="P11" s="163" t="str">
        <f t="shared" si="2"/>
        <v/>
      </c>
      <c r="Q11" s="163" t="str">
        <f t="shared" si="2"/>
        <v/>
      </c>
      <c r="R11" s="163" t="str">
        <f t="shared" si="2"/>
        <v/>
      </c>
      <c r="S11" s="163" t="str">
        <f t="shared" si="2"/>
        <v/>
      </c>
      <c r="T11" s="163" t="str">
        <f t="shared" si="2"/>
        <v/>
      </c>
      <c r="U11" s="163" t="str">
        <f t="shared" si="2"/>
        <v/>
      </c>
      <c r="V11" s="163" t="str">
        <f t="shared" si="2"/>
        <v/>
      </c>
      <c r="W11" s="163" t="str">
        <f t="shared" si="2"/>
        <v/>
      </c>
      <c r="X11" s="163" t="str">
        <f t="shared" si="2"/>
        <v/>
      </c>
      <c r="Y11" s="163" t="str">
        <f t="shared" si="2"/>
        <v/>
      </c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</row>
    <row r="12" spans="1:55" ht="11.25" customHeight="1">
      <c r="A12" s="96">
        <v>6</v>
      </c>
      <c r="B12" s="155">
        <f t="shared" si="3"/>
        <v>43502</v>
      </c>
      <c r="C12" s="188" t="str">
        <f t="shared" si="0"/>
        <v/>
      </c>
      <c r="D12" s="188" t="str">
        <f t="shared" si="0"/>
        <v/>
      </c>
      <c r="E12" s="188" t="str">
        <f t="shared" si="0"/>
        <v/>
      </c>
      <c r="F12" s="188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63" t="str">
        <f t="shared" si="0"/>
        <v/>
      </c>
      <c r="L12" s="195" t="str">
        <f t="shared" si="1"/>
        <v/>
      </c>
      <c r="M12" s="195" t="str">
        <f t="shared" si="1"/>
        <v/>
      </c>
      <c r="N12" s="163" t="str">
        <f t="shared" si="2"/>
        <v/>
      </c>
      <c r="O12" s="163" t="str">
        <f t="shared" si="2"/>
        <v/>
      </c>
      <c r="P12" s="163" t="str">
        <f t="shared" si="2"/>
        <v/>
      </c>
      <c r="Q12" s="163" t="str">
        <f t="shared" si="2"/>
        <v/>
      </c>
      <c r="R12" s="163" t="str">
        <f t="shared" si="2"/>
        <v/>
      </c>
      <c r="S12" s="163" t="str">
        <f t="shared" si="2"/>
        <v/>
      </c>
      <c r="T12" s="163" t="str">
        <f t="shared" si="2"/>
        <v/>
      </c>
      <c r="U12" s="163" t="str">
        <f t="shared" si="2"/>
        <v/>
      </c>
      <c r="V12" s="163" t="str">
        <f t="shared" si="2"/>
        <v/>
      </c>
      <c r="W12" s="163" t="str">
        <f t="shared" si="2"/>
        <v/>
      </c>
      <c r="X12" s="163" t="str">
        <f t="shared" si="2"/>
        <v/>
      </c>
      <c r="Y12" s="163" t="str">
        <f t="shared" si="2"/>
        <v/>
      </c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</row>
    <row r="13" spans="1:55" ht="11.25" customHeight="1">
      <c r="A13" s="96">
        <v>7</v>
      </c>
      <c r="B13" s="155">
        <f t="shared" si="3"/>
        <v>43503</v>
      </c>
      <c r="C13" s="188" t="str">
        <f t="shared" si="0"/>
        <v/>
      </c>
      <c r="D13" s="188" t="str">
        <f t="shared" si="0"/>
        <v/>
      </c>
      <c r="E13" s="188" t="str">
        <f t="shared" si="0"/>
        <v/>
      </c>
      <c r="F13" s="188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63" t="str">
        <f t="shared" si="0"/>
        <v/>
      </c>
      <c r="L13" s="195" t="str">
        <f t="shared" si="1"/>
        <v/>
      </c>
      <c r="M13" s="195" t="str">
        <f t="shared" si="1"/>
        <v/>
      </c>
      <c r="N13" s="163" t="str">
        <f t="shared" si="2"/>
        <v/>
      </c>
      <c r="O13" s="163" t="str">
        <f t="shared" si="2"/>
        <v/>
      </c>
      <c r="P13" s="163" t="str">
        <f t="shared" si="2"/>
        <v/>
      </c>
      <c r="Q13" s="163" t="str">
        <f t="shared" si="2"/>
        <v/>
      </c>
      <c r="R13" s="163" t="str">
        <f t="shared" si="2"/>
        <v/>
      </c>
      <c r="S13" s="163" t="str">
        <f t="shared" si="2"/>
        <v/>
      </c>
      <c r="T13" s="163" t="str">
        <f t="shared" si="2"/>
        <v/>
      </c>
      <c r="U13" s="163" t="str">
        <f t="shared" si="2"/>
        <v/>
      </c>
      <c r="V13" s="163" t="str">
        <f t="shared" si="2"/>
        <v/>
      </c>
      <c r="W13" s="163" t="str">
        <f t="shared" si="2"/>
        <v/>
      </c>
      <c r="X13" s="163" t="str">
        <f t="shared" si="2"/>
        <v/>
      </c>
      <c r="Y13" s="163" t="str">
        <f t="shared" si="2"/>
        <v/>
      </c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</row>
    <row r="14" spans="1:55" ht="11.25" customHeight="1">
      <c r="A14" s="96">
        <v>8</v>
      </c>
      <c r="B14" s="155">
        <f t="shared" si="3"/>
        <v>43504</v>
      </c>
      <c r="C14" s="188" t="str">
        <f t="shared" si="0"/>
        <v/>
      </c>
      <c r="D14" s="188" t="str">
        <f t="shared" si="0"/>
        <v/>
      </c>
      <c r="E14" s="188" t="str">
        <f t="shared" si="0"/>
        <v/>
      </c>
      <c r="F14" s="188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63" t="str">
        <f t="shared" si="0"/>
        <v/>
      </c>
      <c r="L14" s="195" t="str">
        <f t="shared" si="1"/>
        <v/>
      </c>
      <c r="M14" s="195" t="str">
        <f t="shared" si="1"/>
        <v/>
      </c>
      <c r="N14" s="163" t="str">
        <f t="shared" si="2"/>
        <v/>
      </c>
      <c r="O14" s="163" t="str">
        <f t="shared" si="2"/>
        <v/>
      </c>
      <c r="P14" s="163" t="str">
        <f t="shared" si="2"/>
        <v/>
      </c>
      <c r="Q14" s="163" t="str">
        <f t="shared" si="2"/>
        <v/>
      </c>
      <c r="R14" s="163" t="str">
        <f t="shared" si="2"/>
        <v/>
      </c>
      <c r="S14" s="163" t="str">
        <f t="shared" si="2"/>
        <v/>
      </c>
      <c r="T14" s="163" t="str">
        <f t="shared" si="2"/>
        <v/>
      </c>
      <c r="U14" s="163" t="str">
        <f t="shared" si="2"/>
        <v/>
      </c>
      <c r="V14" s="163" t="str">
        <f t="shared" si="2"/>
        <v/>
      </c>
      <c r="W14" s="163" t="str">
        <f t="shared" si="2"/>
        <v/>
      </c>
      <c r="X14" s="163" t="str">
        <f t="shared" si="2"/>
        <v/>
      </c>
      <c r="Y14" s="163" t="str">
        <f t="shared" si="2"/>
        <v/>
      </c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</row>
    <row r="15" spans="1:55" ht="11.25" customHeight="1">
      <c r="A15" s="96">
        <v>9</v>
      </c>
      <c r="B15" s="155">
        <f t="shared" si="3"/>
        <v>43505</v>
      </c>
      <c r="C15" s="188" t="str">
        <f t="shared" si="0"/>
        <v/>
      </c>
      <c r="D15" s="188" t="str">
        <f t="shared" si="0"/>
        <v/>
      </c>
      <c r="E15" s="188" t="str">
        <f t="shared" si="0"/>
        <v/>
      </c>
      <c r="F15" s="188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63" t="str">
        <f t="shared" si="0"/>
        <v/>
      </c>
      <c r="L15" s="195" t="str">
        <f t="shared" si="1"/>
        <v/>
      </c>
      <c r="M15" s="195" t="str">
        <f t="shared" si="1"/>
        <v/>
      </c>
      <c r="N15" s="163" t="str">
        <f t="shared" si="2"/>
        <v/>
      </c>
      <c r="O15" s="163" t="str">
        <f t="shared" si="2"/>
        <v/>
      </c>
      <c r="P15" s="163" t="str">
        <f t="shared" si="2"/>
        <v/>
      </c>
      <c r="Q15" s="163" t="str">
        <f t="shared" si="2"/>
        <v/>
      </c>
      <c r="R15" s="163" t="str">
        <f t="shared" si="2"/>
        <v/>
      </c>
      <c r="S15" s="163" t="str">
        <f t="shared" si="2"/>
        <v/>
      </c>
      <c r="T15" s="163" t="str">
        <f t="shared" si="2"/>
        <v/>
      </c>
      <c r="U15" s="163" t="str">
        <f t="shared" si="2"/>
        <v/>
      </c>
      <c r="V15" s="163" t="str">
        <f t="shared" si="2"/>
        <v/>
      </c>
      <c r="W15" s="163" t="str">
        <f t="shared" si="2"/>
        <v/>
      </c>
      <c r="X15" s="163" t="str">
        <f t="shared" si="2"/>
        <v/>
      </c>
      <c r="Y15" s="163" t="str">
        <f t="shared" si="2"/>
        <v/>
      </c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</row>
    <row r="16" spans="1:55" ht="11.25" customHeight="1">
      <c r="A16" s="96">
        <v>10</v>
      </c>
      <c r="B16" s="155">
        <f t="shared" si="3"/>
        <v>43506</v>
      </c>
      <c r="C16" s="188" t="str">
        <f t="shared" si="0"/>
        <v/>
      </c>
      <c r="D16" s="188" t="str">
        <f t="shared" si="0"/>
        <v/>
      </c>
      <c r="E16" s="188" t="str">
        <f t="shared" si="0"/>
        <v/>
      </c>
      <c r="F16" s="188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63" t="str">
        <f t="shared" si="0"/>
        <v/>
      </c>
      <c r="L16" s="195" t="str">
        <f t="shared" si="1"/>
        <v/>
      </c>
      <c r="M16" s="195" t="str">
        <f t="shared" si="1"/>
        <v/>
      </c>
      <c r="N16" s="163" t="str">
        <f t="shared" si="2"/>
        <v/>
      </c>
      <c r="O16" s="163" t="str">
        <f t="shared" si="2"/>
        <v/>
      </c>
      <c r="P16" s="163" t="str">
        <f t="shared" si="2"/>
        <v/>
      </c>
      <c r="Q16" s="163" t="str">
        <f t="shared" si="2"/>
        <v/>
      </c>
      <c r="R16" s="163" t="str">
        <f t="shared" si="2"/>
        <v/>
      </c>
      <c r="S16" s="163" t="str">
        <f t="shared" si="2"/>
        <v/>
      </c>
      <c r="T16" s="163" t="str">
        <f t="shared" si="2"/>
        <v/>
      </c>
      <c r="U16" s="163" t="str">
        <f t="shared" si="2"/>
        <v/>
      </c>
      <c r="V16" s="163" t="str">
        <f t="shared" si="2"/>
        <v/>
      </c>
      <c r="W16" s="163" t="str">
        <f t="shared" si="2"/>
        <v/>
      </c>
      <c r="X16" s="163" t="str">
        <f t="shared" si="2"/>
        <v/>
      </c>
      <c r="Y16" s="163" t="str">
        <f t="shared" si="2"/>
        <v/>
      </c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</row>
    <row r="17" spans="1:50" ht="11.25" customHeight="1">
      <c r="A17" s="96">
        <v>11</v>
      </c>
      <c r="B17" s="155">
        <f t="shared" si="3"/>
        <v>43507</v>
      </c>
      <c r="C17" s="188" t="str">
        <f t="shared" si="0"/>
        <v/>
      </c>
      <c r="D17" s="188" t="str">
        <f t="shared" si="0"/>
        <v/>
      </c>
      <c r="E17" s="188" t="str">
        <f t="shared" si="0"/>
        <v/>
      </c>
      <c r="F17" s="188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63" t="str">
        <f t="shared" si="0"/>
        <v/>
      </c>
      <c r="L17" s="195" t="str">
        <f t="shared" si="1"/>
        <v/>
      </c>
      <c r="M17" s="195" t="str">
        <f t="shared" si="1"/>
        <v/>
      </c>
      <c r="N17" s="163" t="str">
        <f t="shared" si="2"/>
        <v/>
      </c>
      <c r="O17" s="163" t="str">
        <f t="shared" si="2"/>
        <v/>
      </c>
      <c r="P17" s="163" t="str">
        <f t="shared" si="2"/>
        <v/>
      </c>
      <c r="Q17" s="163" t="str">
        <f t="shared" si="2"/>
        <v/>
      </c>
      <c r="R17" s="163" t="str">
        <f t="shared" si="2"/>
        <v/>
      </c>
      <c r="S17" s="163" t="str">
        <f t="shared" si="2"/>
        <v/>
      </c>
      <c r="T17" s="163" t="str">
        <f t="shared" si="2"/>
        <v/>
      </c>
      <c r="U17" s="163" t="str">
        <f t="shared" si="2"/>
        <v/>
      </c>
      <c r="V17" s="163" t="str">
        <f t="shared" si="2"/>
        <v/>
      </c>
      <c r="W17" s="163" t="str">
        <f t="shared" si="2"/>
        <v/>
      </c>
      <c r="X17" s="163" t="str">
        <f t="shared" si="2"/>
        <v/>
      </c>
      <c r="Y17" s="163" t="str">
        <f t="shared" si="2"/>
        <v/>
      </c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</row>
    <row r="18" spans="1:50" ht="11.25" customHeight="1">
      <c r="A18" s="96">
        <v>12</v>
      </c>
      <c r="B18" s="155">
        <f t="shared" si="3"/>
        <v>43508</v>
      </c>
      <c r="C18" s="188" t="str">
        <f t="shared" si="0"/>
        <v/>
      </c>
      <c r="D18" s="188" t="str">
        <f t="shared" si="0"/>
        <v/>
      </c>
      <c r="E18" s="188" t="str">
        <f t="shared" si="0"/>
        <v/>
      </c>
      <c r="F18" s="188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63" t="str">
        <f t="shared" si="0"/>
        <v/>
      </c>
      <c r="L18" s="195" t="str">
        <f t="shared" si="1"/>
        <v/>
      </c>
      <c r="M18" s="195" t="str">
        <f t="shared" si="1"/>
        <v/>
      </c>
      <c r="N18" s="163" t="str">
        <f t="shared" si="2"/>
        <v/>
      </c>
      <c r="O18" s="163" t="str">
        <f t="shared" si="2"/>
        <v/>
      </c>
      <c r="P18" s="163" t="str">
        <f t="shared" si="2"/>
        <v/>
      </c>
      <c r="Q18" s="163" t="str">
        <f t="shared" si="2"/>
        <v/>
      </c>
      <c r="R18" s="163" t="str">
        <f t="shared" si="2"/>
        <v/>
      </c>
      <c r="S18" s="163" t="str">
        <f t="shared" si="2"/>
        <v/>
      </c>
      <c r="T18" s="163" t="str">
        <f t="shared" si="2"/>
        <v/>
      </c>
      <c r="U18" s="163" t="str">
        <f t="shared" si="2"/>
        <v/>
      </c>
      <c r="V18" s="163" t="str">
        <f t="shared" si="2"/>
        <v/>
      </c>
      <c r="W18" s="163" t="str">
        <f t="shared" si="2"/>
        <v/>
      </c>
      <c r="X18" s="163" t="str">
        <f t="shared" si="2"/>
        <v/>
      </c>
      <c r="Y18" s="163" t="str">
        <f t="shared" si="2"/>
        <v/>
      </c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</row>
    <row r="19" spans="1:50" ht="11.25" customHeight="1">
      <c r="A19" s="96">
        <v>13</v>
      </c>
      <c r="B19" s="155">
        <f t="shared" si="3"/>
        <v>43509</v>
      </c>
      <c r="C19" s="188" t="str">
        <f t="shared" si="0"/>
        <v/>
      </c>
      <c r="D19" s="188" t="str">
        <f t="shared" si="0"/>
        <v/>
      </c>
      <c r="E19" s="188" t="str">
        <f t="shared" si="0"/>
        <v/>
      </c>
      <c r="F19" s="188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63" t="str">
        <f t="shared" si="0"/>
        <v/>
      </c>
      <c r="L19" s="195" t="str">
        <f t="shared" si="1"/>
        <v/>
      </c>
      <c r="M19" s="195" t="str">
        <f t="shared" si="1"/>
        <v/>
      </c>
      <c r="N19" s="163" t="str">
        <f t="shared" si="2"/>
        <v/>
      </c>
      <c r="O19" s="163" t="str">
        <f t="shared" si="2"/>
        <v/>
      </c>
      <c r="P19" s="163" t="str">
        <f t="shared" si="2"/>
        <v/>
      </c>
      <c r="Q19" s="163" t="str">
        <f t="shared" si="2"/>
        <v/>
      </c>
      <c r="R19" s="163" t="str">
        <f t="shared" si="2"/>
        <v/>
      </c>
      <c r="S19" s="163" t="str">
        <f t="shared" si="2"/>
        <v/>
      </c>
      <c r="T19" s="163" t="str">
        <f t="shared" si="2"/>
        <v/>
      </c>
      <c r="U19" s="163" t="str">
        <f t="shared" si="2"/>
        <v/>
      </c>
      <c r="V19" s="163" t="str">
        <f t="shared" si="2"/>
        <v/>
      </c>
      <c r="W19" s="163" t="str">
        <f t="shared" si="2"/>
        <v/>
      </c>
      <c r="X19" s="163" t="str">
        <f t="shared" si="2"/>
        <v/>
      </c>
      <c r="Y19" s="163" t="str">
        <f t="shared" si="2"/>
        <v/>
      </c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</row>
    <row r="20" spans="1:50" ht="11.25" customHeight="1">
      <c r="A20" s="96">
        <v>14</v>
      </c>
      <c r="B20" s="155">
        <f t="shared" si="3"/>
        <v>43510</v>
      </c>
      <c r="C20" s="188" t="str">
        <f t="shared" si="0"/>
        <v/>
      </c>
      <c r="D20" s="188" t="str">
        <f t="shared" si="0"/>
        <v/>
      </c>
      <c r="E20" s="188" t="str">
        <f t="shared" si="0"/>
        <v/>
      </c>
      <c r="F20" s="188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63" t="str">
        <f t="shared" si="0"/>
        <v/>
      </c>
      <c r="L20" s="195" t="str">
        <f t="shared" si="1"/>
        <v/>
      </c>
      <c r="M20" s="195" t="str">
        <f t="shared" si="1"/>
        <v/>
      </c>
      <c r="N20" s="163" t="str">
        <f t="shared" si="2"/>
        <v/>
      </c>
      <c r="O20" s="163" t="str">
        <f t="shared" si="2"/>
        <v/>
      </c>
      <c r="P20" s="163" t="str">
        <f t="shared" si="2"/>
        <v/>
      </c>
      <c r="Q20" s="163" t="str">
        <f t="shared" si="2"/>
        <v/>
      </c>
      <c r="R20" s="163" t="str">
        <f t="shared" si="2"/>
        <v/>
      </c>
      <c r="S20" s="163" t="str">
        <f t="shared" si="2"/>
        <v/>
      </c>
      <c r="T20" s="163" t="str">
        <f t="shared" si="2"/>
        <v/>
      </c>
      <c r="U20" s="163" t="str">
        <f t="shared" si="2"/>
        <v/>
      </c>
      <c r="V20" s="163" t="str">
        <f t="shared" si="2"/>
        <v/>
      </c>
      <c r="W20" s="163" t="str">
        <f t="shared" si="2"/>
        <v/>
      </c>
      <c r="X20" s="163" t="str">
        <f t="shared" si="2"/>
        <v/>
      </c>
      <c r="Y20" s="163" t="str">
        <f t="shared" si="2"/>
        <v/>
      </c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</row>
    <row r="21" spans="1:50" ht="11.25" customHeight="1">
      <c r="A21" s="96">
        <v>15</v>
      </c>
      <c r="B21" s="155">
        <f t="shared" si="3"/>
        <v>43511</v>
      </c>
      <c r="C21" s="188" t="str">
        <f t="shared" si="0"/>
        <v/>
      </c>
      <c r="D21" s="188" t="str">
        <f t="shared" si="0"/>
        <v/>
      </c>
      <c r="E21" s="188" t="str">
        <f t="shared" si="0"/>
        <v/>
      </c>
      <c r="F21" s="188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63" t="str">
        <f t="shared" si="0"/>
        <v/>
      </c>
      <c r="L21" s="195" t="str">
        <f t="shared" si="1"/>
        <v/>
      </c>
      <c r="M21" s="195" t="str">
        <f t="shared" si="1"/>
        <v/>
      </c>
      <c r="N21" s="163" t="str">
        <f t="shared" si="2"/>
        <v/>
      </c>
      <c r="O21" s="163" t="str">
        <f t="shared" si="2"/>
        <v/>
      </c>
      <c r="P21" s="163" t="str">
        <f t="shared" si="2"/>
        <v/>
      </c>
      <c r="Q21" s="163" t="str">
        <f t="shared" si="2"/>
        <v/>
      </c>
      <c r="R21" s="163" t="str">
        <f t="shared" si="2"/>
        <v/>
      </c>
      <c r="S21" s="163" t="str">
        <f t="shared" si="2"/>
        <v/>
      </c>
      <c r="T21" s="163" t="str">
        <f t="shared" si="2"/>
        <v/>
      </c>
      <c r="U21" s="163" t="str">
        <f t="shared" si="2"/>
        <v/>
      </c>
      <c r="V21" s="163" t="str">
        <f t="shared" si="2"/>
        <v/>
      </c>
      <c r="W21" s="163" t="str">
        <f t="shared" si="2"/>
        <v/>
      </c>
      <c r="X21" s="163" t="str">
        <f t="shared" si="2"/>
        <v/>
      </c>
      <c r="Y21" s="163" t="str">
        <f t="shared" si="2"/>
        <v/>
      </c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</row>
    <row r="22" spans="1:50" ht="11.25" customHeight="1">
      <c r="A22" s="96">
        <v>16</v>
      </c>
      <c r="B22" s="155">
        <f t="shared" si="3"/>
        <v>43512</v>
      </c>
      <c r="C22" s="188" t="str">
        <f t="shared" si="0"/>
        <v/>
      </c>
      <c r="D22" s="188" t="str">
        <f t="shared" si="0"/>
        <v/>
      </c>
      <c r="E22" s="188" t="str">
        <f t="shared" si="0"/>
        <v/>
      </c>
      <c r="F22" s="188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63" t="str">
        <f t="shared" si="0"/>
        <v/>
      </c>
      <c r="L22" s="195" t="str">
        <f t="shared" si="1"/>
        <v/>
      </c>
      <c r="M22" s="195" t="str">
        <f t="shared" si="1"/>
        <v/>
      </c>
      <c r="N22" s="163" t="str">
        <f t="shared" si="2"/>
        <v/>
      </c>
      <c r="O22" s="163" t="str">
        <f t="shared" si="2"/>
        <v/>
      </c>
      <c r="P22" s="163" t="str">
        <f t="shared" si="2"/>
        <v/>
      </c>
      <c r="Q22" s="163" t="str">
        <f t="shared" si="2"/>
        <v/>
      </c>
      <c r="R22" s="163" t="str">
        <f t="shared" si="2"/>
        <v/>
      </c>
      <c r="S22" s="163" t="str">
        <f t="shared" si="2"/>
        <v/>
      </c>
      <c r="T22" s="163" t="str">
        <f t="shared" si="2"/>
        <v/>
      </c>
      <c r="U22" s="163" t="str">
        <f t="shared" si="2"/>
        <v/>
      </c>
      <c r="V22" s="163" t="str">
        <f t="shared" si="2"/>
        <v/>
      </c>
      <c r="W22" s="163" t="str">
        <f t="shared" si="2"/>
        <v/>
      </c>
      <c r="X22" s="163" t="str">
        <f t="shared" si="2"/>
        <v/>
      </c>
      <c r="Y22" s="163" t="str">
        <f t="shared" si="2"/>
        <v/>
      </c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</row>
    <row r="23" spans="1:50" ht="11.25" customHeight="1">
      <c r="A23" s="96">
        <v>17</v>
      </c>
      <c r="B23" s="155">
        <f t="shared" si="3"/>
        <v>43513</v>
      </c>
      <c r="C23" s="188" t="str">
        <f t="shared" si="0"/>
        <v/>
      </c>
      <c r="D23" s="188" t="str">
        <f t="shared" si="0"/>
        <v/>
      </c>
      <c r="E23" s="188" t="str">
        <f t="shared" si="0"/>
        <v/>
      </c>
      <c r="F23" s="188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63" t="str">
        <f t="shared" si="0"/>
        <v/>
      </c>
      <c r="L23" s="195" t="str">
        <f t="shared" si="1"/>
        <v/>
      </c>
      <c r="M23" s="195" t="str">
        <f t="shared" si="1"/>
        <v/>
      </c>
      <c r="N23" s="163" t="str">
        <f t="shared" si="2"/>
        <v/>
      </c>
      <c r="O23" s="163" t="str">
        <f t="shared" si="2"/>
        <v/>
      </c>
      <c r="P23" s="163" t="str">
        <f t="shared" si="2"/>
        <v/>
      </c>
      <c r="Q23" s="163" t="str">
        <f t="shared" si="2"/>
        <v/>
      </c>
      <c r="R23" s="163" t="str">
        <f t="shared" si="2"/>
        <v/>
      </c>
      <c r="S23" s="163" t="str">
        <f t="shared" si="2"/>
        <v/>
      </c>
      <c r="T23" s="163" t="str">
        <f t="shared" si="2"/>
        <v/>
      </c>
      <c r="U23" s="163" t="str">
        <f t="shared" si="2"/>
        <v/>
      </c>
      <c r="V23" s="163" t="str">
        <f t="shared" si="2"/>
        <v/>
      </c>
      <c r="W23" s="163" t="str">
        <f t="shared" si="2"/>
        <v/>
      </c>
      <c r="X23" s="163" t="str">
        <f t="shared" si="2"/>
        <v/>
      </c>
      <c r="Y23" s="163" t="str">
        <f t="shared" si="2"/>
        <v/>
      </c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</row>
    <row r="24" spans="1:50" ht="11.25" customHeight="1">
      <c r="A24" s="96">
        <v>18</v>
      </c>
      <c r="B24" s="155">
        <f t="shared" si="3"/>
        <v>43514</v>
      </c>
      <c r="C24" s="188" t="str">
        <f t="shared" si="0"/>
        <v/>
      </c>
      <c r="D24" s="188" t="str">
        <f t="shared" si="0"/>
        <v/>
      </c>
      <c r="E24" s="188" t="str">
        <f t="shared" si="0"/>
        <v/>
      </c>
      <c r="F24" s="188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63" t="str">
        <f t="shared" si="0"/>
        <v/>
      </c>
      <c r="L24" s="195" t="str">
        <f t="shared" si="1"/>
        <v/>
      </c>
      <c r="M24" s="195" t="str">
        <f t="shared" si="1"/>
        <v/>
      </c>
      <c r="N24" s="163" t="str">
        <f t="shared" si="2"/>
        <v/>
      </c>
      <c r="O24" s="163" t="str">
        <f t="shared" si="2"/>
        <v/>
      </c>
      <c r="P24" s="163" t="str">
        <f t="shared" si="2"/>
        <v/>
      </c>
      <c r="Q24" s="163" t="str">
        <f t="shared" si="2"/>
        <v/>
      </c>
      <c r="R24" s="163" t="str">
        <f t="shared" si="2"/>
        <v/>
      </c>
      <c r="S24" s="163" t="str">
        <f t="shared" si="2"/>
        <v/>
      </c>
      <c r="T24" s="163" t="str">
        <f t="shared" si="2"/>
        <v/>
      </c>
      <c r="U24" s="163" t="str">
        <f t="shared" si="2"/>
        <v/>
      </c>
      <c r="V24" s="163" t="str">
        <f t="shared" si="2"/>
        <v/>
      </c>
      <c r="W24" s="163" t="str">
        <f t="shared" si="2"/>
        <v/>
      </c>
      <c r="X24" s="163" t="str">
        <f t="shared" si="2"/>
        <v/>
      </c>
      <c r="Y24" s="163" t="str">
        <f t="shared" si="2"/>
        <v/>
      </c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</row>
    <row r="25" spans="1:50" ht="11.25" customHeight="1">
      <c r="A25" s="96">
        <v>19</v>
      </c>
      <c r="B25" s="155">
        <f t="shared" si="3"/>
        <v>43515</v>
      </c>
      <c r="C25" s="188" t="str">
        <f t="shared" si="0"/>
        <v/>
      </c>
      <c r="D25" s="188" t="str">
        <f t="shared" si="0"/>
        <v/>
      </c>
      <c r="E25" s="188" t="str">
        <f t="shared" si="0"/>
        <v/>
      </c>
      <c r="F25" s="188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63" t="str">
        <f t="shared" si="0"/>
        <v/>
      </c>
      <c r="L25" s="195" t="str">
        <f t="shared" si="1"/>
        <v/>
      </c>
      <c r="M25" s="195" t="str">
        <f t="shared" si="1"/>
        <v/>
      </c>
      <c r="N25" s="163" t="str">
        <f t="shared" si="2"/>
        <v/>
      </c>
      <c r="O25" s="163" t="str">
        <f t="shared" si="2"/>
        <v/>
      </c>
      <c r="P25" s="163" t="str">
        <f t="shared" si="2"/>
        <v/>
      </c>
      <c r="Q25" s="163" t="str">
        <f t="shared" si="2"/>
        <v/>
      </c>
      <c r="R25" s="163" t="str">
        <f t="shared" si="2"/>
        <v/>
      </c>
      <c r="S25" s="163" t="str">
        <f t="shared" si="2"/>
        <v/>
      </c>
      <c r="T25" s="163" t="str">
        <f t="shared" si="2"/>
        <v/>
      </c>
      <c r="U25" s="163" t="str">
        <f t="shared" si="2"/>
        <v/>
      </c>
      <c r="V25" s="163" t="str">
        <f t="shared" si="2"/>
        <v/>
      </c>
      <c r="W25" s="163" t="str">
        <f t="shared" si="2"/>
        <v/>
      </c>
      <c r="X25" s="163" t="str">
        <f t="shared" si="2"/>
        <v/>
      </c>
      <c r="Y25" s="163" t="str">
        <f t="shared" si="2"/>
        <v/>
      </c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</row>
    <row r="26" spans="1:50" ht="11.25" customHeight="1">
      <c r="A26" s="96">
        <v>20</v>
      </c>
      <c r="B26" s="155">
        <f t="shared" si="3"/>
        <v>43516</v>
      </c>
      <c r="C26" s="188" t="str">
        <f t="shared" si="0"/>
        <v/>
      </c>
      <c r="D26" s="188" t="str">
        <f t="shared" si="0"/>
        <v/>
      </c>
      <c r="E26" s="188" t="str">
        <f t="shared" si="0"/>
        <v/>
      </c>
      <c r="F26" s="188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63" t="str">
        <f t="shared" si="0"/>
        <v/>
      </c>
      <c r="L26" s="195" t="str">
        <f t="shared" si="1"/>
        <v/>
      </c>
      <c r="M26" s="195" t="str">
        <f t="shared" si="1"/>
        <v/>
      </c>
      <c r="N26" s="163" t="str">
        <f t="shared" si="2"/>
        <v/>
      </c>
      <c r="O26" s="163" t="str">
        <f t="shared" si="2"/>
        <v/>
      </c>
      <c r="P26" s="163" t="str">
        <f t="shared" si="2"/>
        <v/>
      </c>
      <c r="Q26" s="163" t="str">
        <f t="shared" si="2"/>
        <v/>
      </c>
      <c r="R26" s="163" t="str">
        <f t="shared" si="2"/>
        <v/>
      </c>
      <c r="S26" s="163" t="str">
        <f t="shared" si="2"/>
        <v/>
      </c>
      <c r="T26" s="163" t="str">
        <f t="shared" si="2"/>
        <v/>
      </c>
      <c r="U26" s="163" t="str">
        <f t="shared" si="2"/>
        <v/>
      </c>
      <c r="V26" s="163" t="str">
        <f t="shared" si="2"/>
        <v/>
      </c>
      <c r="W26" s="163" t="str">
        <f t="shared" si="2"/>
        <v/>
      </c>
      <c r="X26" s="163" t="str">
        <f t="shared" si="2"/>
        <v/>
      </c>
      <c r="Y26" s="163" t="str">
        <f t="shared" si="2"/>
        <v/>
      </c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</row>
    <row r="27" spans="1:50" ht="11.25" customHeight="1">
      <c r="A27" s="96">
        <v>21</v>
      </c>
      <c r="B27" s="155">
        <f t="shared" si="3"/>
        <v>43517</v>
      </c>
      <c r="C27" s="188" t="str">
        <f t="shared" si="0"/>
        <v/>
      </c>
      <c r="D27" s="188" t="str">
        <f t="shared" si="0"/>
        <v/>
      </c>
      <c r="E27" s="188" t="str">
        <f t="shared" si="0"/>
        <v/>
      </c>
      <c r="F27" s="188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63" t="str">
        <f t="shared" si="0"/>
        <v/>
      </c>
      <c r="L27" s="195" t="str">
        <f t="shared" si="1"/>
        <v/>
      </c>
      <c r="M27" s="195" t="str">
        <f t="shared" si="1"/>
        <v/>
      </c>
      <c r="N27" s="163" t="str">
        <f t="shared" si="2"/>
        <v/>
      </c>
      <c r="O27" s="163" t="str">
        <f t="shared" si="2"/>
        <v/>
      </c>
      <c r="P27" s="163" t="str">
        <f t="shared" si="2"/>
        <v/>
      </c>
      <c r="Q27" s="163" t="str">
        <f t="shared" si="2"/>
        <v/>
      </c>
      <c r="R27" s="163" t="str">
        <f t="shared" si="2"/>
        <v/>
      </c>
      <c r="S27" s="163" t="str">
        <f t="shared" si="2"/>
        <v/>
      </c>
      <c r="T27" s="163" t="str">
        <f t="shared" si="2"/>
        <v/>
      </c>
      <c r="U27" s="163" t="str">
        <f t="shared" si="2"/>
        <v/>
      </c>
      <c r="V27" s="163" t="str">
        <f t="shared" si="2"/>
        <v/>
      </c>
      <c r="W27" s="163" t="str">
        <f t="shared" si="2"/>
        <v/>
      </c>
      <c r="X27" s="163" t="str">
        <f t="shared" si="2"/>
        <v/>
      </c>
      <c r="Y27" s="163" t="str">
        <f t="shared" si="2"/>
        <v/>
      </c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</row>
    <row r="28" spans="1:50" ht="11.25" customHeight="1">
      <c r="A28" s="96">
        <v>22</v>
      </c>
      <c r="B28" s="155">
        <f t="shared" si="3"/>
        <v>43518</v>
      </c>
      <c r="C28" s="188" t="str">
        <f t="shared" si="0"/>
        <v/>
      </c>
      <c r="D28" s="188" t="str">
        <f t="shared" si="0"/>
        <v/>
      </c>
      <c r="E28" s="188" t="str">
        <f t="shared" si="0"/>
        <v/>
      </c>
      <c r="F28" s="188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63" t="str">
        <f t="shared" si="0"/>
        <v/>
      </c>
      <c r="L28" s="195" t="str">
        <f t="shared" si="1"/>
        <v/>
      </c>
      <c r="M28" s="195" t="str">
        <f t="shared" si="1"/>
        <v/>
      </c>
      <c r="N28" s="163" t="str">
        <f t="shared" si="2"/>
        <v/>
      </c>
      <c r="O28" s="163" t="str">
        <f t="shared" si="2"/>
        <v/>
      </c>
      <c r="P28" s="163" t="str">
        <f t="shared" si="2"/>
        <v/>
      </c>
      <c r="Q28" s="163" t="str">
        <f t="shared" si="2"/>
        <v/>
      </c>
      <c r="R28" s="163" t="str">
        <f t="shared" si="2"/>
        <v/>
      </c>
      <c r="S28" s="163" t="str">
        <f t="shared" si="2"/>
        <v/>
      </c>
      <c r="T28" s="163" t="str">
        <f t="shared" si="2"/>
        <v/>
      </c>
      <c r="U28" s="163" t="str">
        <f t="shared" si="2"/>
        <v/>
      </c>
      <c r="V28" s="163" t="str">
        <f t="shared" si="2"/>
        <v/>
      </c>
      <c r="W28" s="163" t="str">
        <f t="shared" si="2"/>
        <v/>
      </c>
      <c r="X28" s="163" t="str">
        <f t="shared" si="2"/>
        <v/>
      </c>
      <c r="Y28" s="163" t="str">
        <f t="shared" si="2"/>
        <v/>
      </c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</row>
    <row r="29" spans="1:50" ht="11.25" customHeight="1">
      <c r="A29" s="96">
        <v>23</v>
      </c>
      <c r="B29" s="155">
        <f t="shared" si="3"/>
        <v>43519</v>
      </c>
      <c r="C29" s="188" t="str">
        <f t="shared" si="0"/>
        <v/>
      </c>
      <c r="D29" s="188" t="str">
        <f t="shared" si="0"/>
        <v/>
      </c>
      <c r="E29" s="188" t="str">
        <f t="shared" si="0"/>
        <v/>
      </c>
      <c r="F29" s="188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63" t="str">
        <f t="shared" si="0"/>
        <v/>
      </c>
      <c r="L29" s="195" t="str">
        <f t="shared" si="1"/>
        <v/>
      </c>
      <c r="M29" s="195" t="str">
        <f t="shared" si="1"/>
        <v/>
      </c>
      <c r="N29" s="163" t="str">
        <f t="shared" si="2"/>
        <v/>
      </c>
      <c r="O29" s="163" t="str">
        <f t="shared" si="2"/>
        <v/>
      </c>
      <c r="P29" s="163" t="str">
        <f t="shared" si="2"/>
        <v/>
      </c>
      <c r="Q29" s="163" t="str">
        <f t="shared" si="2"/>
        <v/>
      </c>
      <c r="R29" s="163" t="str">
        <f t="shared" si="2"/>
        <v/>
      </c>
      <c r="S29" s="163" t="str">
        <f t="shared" si="2"/>
        <v/>
      </c>
      <c r="T29" s="163" t="str">
        <f t="shared" si="2"/>
        <v/>
      </c>
      <c r="U29" s="163" t="str">
        <f t="shared" si="2"/>
        <v/>
      </c>
      <c r="V29" s="163" t="str">
        <f t="shared" si="2"/>
        <v/>
      </c>
      <c r="W29" s="163" t="str">
        <f t="shared" si="2"/>
        <v/>
      </c>
      <c r="X29" s="163" t="str">
        <f t="shared" si="2"/>
        <v/>
      </c>
      <c r="Y29" s="163" t="str">
        <f t="shared" si="2"/>
        <v/>
      </c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</row>
    <row r="30" spans="1:50" ht="11.25" customHeight="1">
      <c r="A30" s="96">
        <v>24</v>
      </c>
      <c r="B30" s="155">
        <f t="shared" si="3"/>
        <v>43520</v>
      </c>
      <c r="C30" s="188" t="str">
        <f t="shared" si="0"/>
        <v/>
      </c>
      <c r="D30" s="188" t="str">
        <f t="shared" si="0"/>
        <v/>
      </c>
      <c r="E30" s="188" t="str">
        <f t="shared" si="0"/>
        <v/>
      </c>
      <c r="F30" s="188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63" t="str">
        <f t="shared" si="0"/>
        <v/>
      </c>
      <c r="L30" s="195" t="str">
        <f t="shared" si="1"/>
        <v/>
      </c>
      <c r="M30" s="195" t="str">
        <f t="shared" si="1"/>
        <v/>
      </c>
      <c r="N30" s="163" t="str">
        <f t="shared" si="2"/>
        <v/>
      </c>
      <c r="O30" s="163" t="str">
        <f t="shared" si="2"/>
        <v/>
      </c>
      <c r="P30" s="163" t="str">
        <f t="shared" si="2"/>
        <v/>
      </c>
      <c r="Q30" s="163" t="str">
        <f t="shared" si="2"/>
        <v/>
      </c>
      <c r="R30" s="163" t="str">
        <f t="shared" si="2"/>
        <v/>
      </c>
      <c r="S30" s="163" t="str">
        <f t="shared" si="2"/>
        <v/>
      </c>
      <c r="T30" s="163" t="str">
        <f t="shared" si="2"/>
        <v/>
      </c>
      <c r="U30" s="163" t="str">
        <f t="shared" si="2"/>
        <v/>
      </c>
      <c r="V30" s="163" t="str">
        <f t="shared" si="2"/>
        <v/>
      </c>
      <c r="W30" s="163" t="str">
        <f t="shared" si="2"/>
        <v/>
      </c>
      <c r="X30" s="163" t="str">
        <f t="shared" si="2"/>
        <v/>
      </c>
      <c r="Y30" s="163" t="str">
        <f t="shared" si="2"/>
        <v/>
      </c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</row>
    <row r="31" spans="1:50" ht="11.25" customHeight="1">
      <c r="A31" s="96">
        <v>25</v>
      </c>
      <c r="B31" s="155">
        <f t="shared" si="3"/>
        <v>43521</v>
      </c>
      <c r="C31" s="188" t="str">
        <f t="shared" si="0"/>
        <v/>
      </c>
      <c r="D31" s="188" t="str">
        <f t="shared" si="0"/>
        <v/>
      </c>
      <c r="E31" s="188" t="str">
        <f t="shared" si="0"/>
        <v/>
      </c>
      <c r="F31" s="188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63" t="str">
        <f t="shared" si="0"/>
        <v/>
      </c>
      <c r="L31" s="195" t="str">
        <f t="shared" si="1"/>
        <v/>
      </c>
      <c r="M31" s="195" t="str">
        <f t="shared" si="1"/>
        <v/>
      </c>
      <c r="N31" s="163" t="str">
        <f t="shared" si="2"/>
        <v/>
      </c>
      <c r="O31" s="163" t="str">
        <f t="shared" si="2"/>
        <v/>
      </c>
      <c r="P31" s="163" t="str">
        <f t="shared" si="2"/>
        <v/>
      </c>
      <c r="Q31" s="163" t="str">
        <f t="shared" si="2"/>
        <v/>
      </c>
      <c r="R31" s="163" t="str">
        <f t="shared" si="2"/>
        <v/>
      </c>
      <c r="S31" s="163" t="str">
        <f t="shared" si="2"/>
        <v/>
      </c>
      <c r="T31" s="163" t="str">
        <f t="shared" si="2"/>
        <v/>
      </c>
      <c r="U31" s="163" t="str">
        <f t="shared" si="2"/>
        <v/>
      </c>
      <c r="V31" s="163" t="str">
        <f t="shared" si="2"/>
        <v/>
      </c>
      <c r="W31" s="163" t="str">
        <f t="shared" si="2"/>
        <v/>
      </c>
      <c r="X31" s="163" t="str">
        <f t="shared" si="2"/>
        <v/>
      </c>
      <c r="Y31" s="163" t="str">
        <f t="shared" si="2"/>
        <v/>
      </c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</row>
    <row r="32" spans="1:50" ht="11.25" customHeight="1">
      <c r="A32" s="96">
        <v>26</v>
      </c>
      <c r="B32" s="155">
        <f t="shared" si="3"/>
        <v>43522</v>
      </c>
      <c r="C32" s="188" t="str">
        <f t="shared" si="0"/>
        <v/>
      </c>
      <c r="D32" s="188" t="str">
        <f t="shared" si="0"/>
        <v/>
      </c>
      <c r="E32" s="188" t="str">
        <f t="shared" si="0"/>
        <v/>
      </c>
      <c r="F32" s="188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63" t="str">
        <f t="shared" si="0"/>
        <v/>
      </c>
      <c r="L32" s="195" t="str">
        <f t="shared" si="1"/>
        <v/>
      </c>
      <c r="M32" s="195" t="str">
        <f t="shared" si="1"/>
        <v/>
      </c>
      <c r="N32" s="163" t="str">
        <f t="shared" si="2"/>
        <v/>
      </c>
      <c r="O32" s="163" t="str">
        <f t="shared" si="2"/>
        <v/>
      </c>
      <c r="P32" s="163" t="str">
        <f t="shared" si="2"/>
        <v/>
      </c>
      <c r="Q32" s="163" t="str">
        <f t="shared" si="2"/>
        <v/>
      </c>
      <c r="R32" s="163" t="str">
        <f t="shared" si="2"/>
        <v/>
      </c>
      <c r="S32" s="163" t="str">
        <f t="shared" si="2"/>
        <v/>
      </c>
      <c r="T32" s="163" t="str">
        <f t="shared" si="2"/>
        <v/>
      </c>
      <c r="U32" s="163" t="str">
        <f t="shared" si="2"/>
        <v/>
      </c>
      <c r="V32" s="163" t="str">
        <f t="shared" si="2"/>
        <v/>
      </c>
      <c r="W32" s="163" t="str">
        <f t="shared" si="2"/>
        <v/>
      </c>
      <c r="X32" s="163" t="str">
        <f t="shared" si="2"/>
        <v/>
      </c>
      <c r="Y32" s="163" t="str">
        <f t="shared" si="2"/>
        <v/>
      </c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</row>
    <row r="33" spans="1:50" ht="11.25" customHeight="1">
      <c r="A33" s="96">
        <v>27</v>
      </c>
      <c r="B33" s="155">
        <f t="shared" si="3"/>
        <v>43523</v>
      </c>
      <c r="C33" s="188" t="str">
        <f t="shared" si="0"/>
        <v/>
      </c>
      <c r="D33" s="188" t="str">
        <f t="shared" si="0"/>
        <v/>
      </c>
      <c r="E33" s="188" t="str">
        <f t="shared" si="0"/>
        <v/>
      </c>
      <c r="F33" s="188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63" t="str">
        <f t="shared" si="0"/>
        <v/>
      </c>
      <c r="L33" s="195" t="str">
        <f t="shared" si="1"/>
        <v/>
      </c>
      <c r="M33" s="195" t="str">
        <f t="shared" si="1"/>
        <v/>
      </c>
      <c r="N33" s="163" t="str">
        <f t="shared" si="2"/>
        <v/>
      </c>
      <c r="O33" s="163" t="str">
        <f t="shared" si="2"/>
        <v/>
      </c>
      <c r="P33" s="163" t="str">
        <f t="shared" si="2"/>
        <v/>
      </c>
      <c r="Q33" s="163" t="str">
        <f t="shared" si="2"/>
        <v/>
      </c>
      <c r="R33" s="163" t="str">
        <f t="shared" si="2"/>
        <v/>
      </c>
      <c r="S33" s="163" t="str">
        <f t="shared" si="2"/>
        <v/>
      </c>
      <c r="T33" s="163" t="str">
        <f t="shared" si="2"/>
        <v/>
      </c>
      <c r="U33" s="163" t="str">
        <f t="shared" si="2"/>
        <v/>
      </c>
      <c r="V33" s="163" t="str">
        <f t="shared" si="2"/>
        <v/>
      </c>
      <c r="W33" s="163" t="str">
        <f t="shared" si="2"/>
        <v/>
      </c>
      <c r="X33" s="163" t="str">
        <f t="shared" si="2"/>
        <v/>
      </c>
      <c r="Y33" s="163" t="str">
        <f t="shared" si="2"/>
        <v/>
      </c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</row>
    <row r="34" spans="1:50" ht="11.25" customHeight="1">
      <c r="A34" s="96">
        <v>28</v>
      </c>
      <c r="B34" s="155">
        <f t="shared" si="3"/>
        <v>43524</v>
      </c>
      <c r="C34" s="188" t="str">
        <f t="shared" si="0"/>
        <v/>
      </c>
      <c r="D34" s="188" t="str">
        <f t="shared" si="0"/>
        <v/>
      </c>
      <c r="E34" s="188" t="str">
        <f t="shared" si="0"/>
        <v/>
      </c>
      <c r="F34" s="188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63" t="str">
        <f t="shared" si="0"/>
        <v/>
      </c>
      <c r="L34" s="195" t="str">
        <f t="shared" si="1"/>
        <v/>
      </c>
      <c r="M34" s="195" t="str">
        <f t="shared" si="1"/>
        <v/>
      </c>
      <c r="N34" s="163" t="str">
        <f t="shared" si="2"/>
        <v/>
      </c>
      <c r="O34" s="163" t="str">
        <f t="shared" si="2"/>
        <v/>
      </c>
      <c r="P34" s="163" t="str">
        <f t="shared" si="2"/>
        <v/>
      </c>
      <c r="Q34" s="163" t="str">
        <f t="shared" si="2"/>
        <v/>
      </c>
      <c r="R34" s="163" t="str">
        <f t="shared" si="2"/>
        <v/>
      </c>
      <c r="S34" s="163" t="str">
        <f t="shared" si="2"/>
        <v/>
      </c>
      <c r="T34" s="163" t="str">
        <f t="shared" si="2"/>
        <v/>
      </c>
      <c r="U34" s="163" t="str">
        <f t="shared" si="2"/>
        <v/>
      </c>
      <c r="V34" s="163" t="str">
        <f t="shared" si="2"/>
        <v/>
      </c>
      <c r="W34" s="163" t="str">
        <f t="shared" si="2"/>
        <v/>
      </c>
      <c r="X34" s="163" t="str">
        <f t="shared" si="2"/>
        <v/>
      </c>
      <c r="Y34" s="163" t="str">
        <f t="shared" si="2"/>
        <v/>
      </c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</row>
    <row r="35" spans="1:50" ht="11.25" customHeight="1">
      <c r="A35" s="96">
        <v>29</v>
      </c>
      <c r="B35" s="155">
        <f t="shared" si="3"/>
        <v>43525</v>
      </c>
      <c r="C35" s="188" t="str">
        <f t="shared" si="0"/>
        <v/>
      </c>
      <c r="D35" s="188" t="str">
        <f t="shared" si="0"/>
        <v/>
      </c>
      <c r="E35" s="188" t="str">
        <f t="shared" si="0"/>
        <v/>
      </c>
      <c r="F35" s="188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63" t="str">
        <f t="shared" si="0"/>
        <v/>
      </c>
      <c r="L35" s="195" t="str">
        <f t="shared" si="1"/>
        <v/>
      </c>
      <c r="M35" s="195" t="str">
        <f t="shared" si="1"/>
        <v/>
      </c>
      <c r="N35" s="163" t="str">
        <f t="shared" si="2"/>
        <v/>
      </c>
      <c r="O35" s="163" t="str">
        <f t="shared" si="2"/>
        <v/>
      </c>
      <c r="P35" s="163" t="str">
        <f t="shared" si="2"/>
        <v/>
      </c>
      <c r="Q35" s="163" t="str">
        <f t="shared" si="2"/>
        <v/>
      </c>
      <c r="R35" s="163" t="str">
        <f t="shared" si="2"/>
        <v/>
      </c>
      <c r="S35" s="163" t="str">
        <f t="shared" si="2"/>
        <v/>
      </c>
      <c r="T35" s="163" t="str">
        <f t="shared" si="2"/>
        <v/>
      </c>
      <c r="U35" s="163" t="str">
        <f t="shared" si="2"/>
        <v/>
      </c>
      <c r="V35" s="163" t="str">
        <f t="shared" si="2"/>
        <v/>
      </c>
      <c r="W35" s="163" t="str">
        <f t="shared" si="2"/>
        <v/>
      </c>
      <c r="X35" s="163" t="str">
        <f t="shared" si="2"/>
        <v/>
      </c>
      <c r="Y35" s="163" t="str">
        <f t="shared" si="2"/>
        <v/>
      </c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</row>
    <row r="36" spans="1:50" ht="11.25" customHeight="1">
      <c r="A36" s="96">
        <v>30</v>
      </c>
      <c r="B36" s="155">
        <f t="shared" si="3"/>
        <v>43526</v>
      </c>
      <c r="C36" s="188" t="str">
        <f t="shared" si="0"/>
        <v/>
      </c>
      <c r="D36" s="188" t="str">
        <f t="shared" si="0"/>
        <v/>
      </c>
      <c r="E36" s="188" t="str">
        <f t="shared" si="0"/>
        <v/>
      </c>
      <c r="F36" s="188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63" t="str">
        <f t="shared" si="0"/>
        <v/>
      </c>
      <c r="L36" s="195" t="str">
        <f t="shared" si="1"/>
        <v/>
      </c>
      <c r="M36" s="195" t="str">
        <f t="shared" si="1"/>
        <v/>
      </c>
      <c r="N36" s="163" t="str">
        <f t="shared" si="2"/>
        <v/>
      </c>
      <c r="O36" s="163" t="str">
        <f t="shared" si="2"/>
        <v/>
      </c>
      <c r="P36" s="163" t="str">
        <f t="shared" si="2"/>
        <v/>
      </c>
      <c r="Q36" s="163" t="str">
        <f t="shared" si="2"/>
        <v/>
      </c>
      <c r="R36" s="163" t="str">
        <f t="shared" si="2"/>
        <v/>
      </c>
      <c r="S36" s="163" t="str">
        <f t="shared" si="2"/>
        <v/>
      </c>
      <c r="T36" s="163" t="str">
        <f t="shared" si="2"/>
        <v/>
      </c>
      <c r="U36" s="163" t="str">
        <f t="shared" si="2"/>
        <v/>
      </c>
      <c r="V36" s="163" t="str">
        <f t="shared" si="2"/>
        <v/>
      </c>
      <c r="W36" s="163" t="str">
        <f t="shared" si="2"/>
        <v/>
      </c>
      <c r="X36" s="163" t="str">
        <f t="shared" si="2"/>
        <v/>
      </c>
      <c r="Y36" s="163" t="str">
        <f t="shared" si="2"/>
        <v/>
      </c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</row>
    <row r="37" spans="1:50" ht="11.25" customHeight="1">
      <c r="A37" s="201">
        <v>31</v>
      </c>
      <c r="B37" s="155">
        <f t="shared" si="3"/>
        <v>43527</v>
      </c>
      <c r="C37" s="188" t="str">
        <f t="shared" si="0"/>
        <v/>
      </c>
      <c r="D37" s="188" t="str">
        <f t="shared" si="0"/>
        <v/>
      </c>
      <c r="E37" s="188" t="str">
        <f t="shared" si="0"/>
        <v/>
      </c>
      <c r="F37" s="188" t="str">
        <f t="shared" si="0"/>
        <v/>
      </c>
      <c r="G37" s="163" t="str">
        <f t="shared" si="0"/>
        <v/>
      </c>
      <c r="H37" s="163" t="str">
        <f t="shared" si="0"/>
        <v/>
      </c>
      <c r="I37" s="163" t="str">
        <f t="shared" si="0"/>
        <v/>
      </c>
      <c r="J37" s="163" t="str">
        <f t="shared" si="0"/>
        <v/>
      </c>
      <c r="K37" s="163" t="str">
        <f t="shared" si="0"/>
        <v/>
      </c>
      <c r="L37" s="195" t="str">
        <f t="shared" si="1"/>
        <v/>
      </c>
      <c r="M37" s="195" t="str">
        <f t="shared" si="1"/>
        <v/>
      </c>
      <c r="N37" s="163" t="str">
        <f t="shared" si="2"/>
        <v/>
      </c>
      <c r="O37" s="163" t="str">
        <f t="shared" si="2"/>
        <v/>
      </c>
      <c r="P37" s="163" t="str">
        <f t="shared" si="2"/>
        <v/>
      </c>
      <c r="Q37" s="163" t="str">
        <f t="shared" si="2"/>
        <v/>
      </c>
      <c r="R37" s="163" t="str">
        <f t="shared" si="2"/>
        <v/>
      </c>
      <c r="S37" s="163" t="str">
        <f t="shared" si="2"/>
        <v/>
      </c>
      <c r="T37" s="163" t="str">
        <f t="shared" si="2"/>
        <v/>
      </c>
      <c r="U37" s="163" t="str">
        <f t="shared" si="2"/>
        <v/>
      </c>
      <c r="V37" s="163" t="str">
        <f t="shared" si="2"/>
        <v/>
      </c>
      <c r="W37" s="163" t="str">
        <f t="shared" si="2"/>
        <v/>
      </c>
      <c r="X37" s="163" t="str">
        <f t="shared" si="2"/>
        <v/>
      </c>
      <c r="Y37" s="163" t="str">
        <f t="shared" si="2"/>
        <v/>
      </c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</row>
    <row r="38" spans="1:50" ht="11.25" customHeight="1">
      <c r="A38" s="151" t="s">
        <v>33</v>
      </c>
      <c r="B38" s="156"/>
      <c r="C38" s="189" t="str">
        <f>IF(AB38="","",TEXT(ROUND(AB38,(IF(C$5="",100,C$5)-1)-INT(LOG(ABS(AB38)+(AB38=0)))),"#,##0"&amp;IF(INT(LOG(ABS(ROUND(AB38,(IF(C$5="",100,C$5)-1)-INT(LOG(ABS(AB38)+(AB38=0)))))+(ROUND(AB38,(IF(C$5="",100,C$5)-1)-INT(LOG(ABS(AB38)+(AB38=0))))=0)))+1&gt;=IF(C$5="",100,C$5),"",IF(C$6&gt;0,".","")&amp;REPT("0",IF(IF(C$5="",100,C$5)-INT(LOG(ABS(ROUND(AB38,(IF(C$5="",100,C$5)-1)-INT(LOG(ABS(AB38)+(AB38=0)))))+(ROUND(AB38,(IF(C$5="",100,C$5)-1)-INT(LOG(ABS(AB38)+(AB38=0))))=0)))-1&gt;C$6,C$6,IF(C$5="",100,C$5)-INT(LOG(ABS(ROUND(AB38,(IF(C$5="",100,C$5)-1)-INT(LOG(ABS(AB38)+(AB38=0)))))+(ROUND(AB38,(IF(C$5="",100,C$5)-1)-INT(LOG(ABS(AB38)+(AB38=0))))=0)))-1)))))</f>
        <v/>
      </c>
      <c r="D38" s="161" t="s">
        <v>58</v>
      </c>
      <c r="E38" s="161" t="s">
        <v>58</v>
      </c>
      <c r="F38" s="161" t="s">
        <v>58</v>
      </c>
      <c r="G38" s="161" t="s">
        <v>58</v>
      </c>
      <c r="H38" s="161" t="s">
        <v>58</v>
      </c>
      <c r="I38" s="161" t="s">
        <v>58</v>
      </c>
      <c r="J38" s="161" t="s">
        <v>58</v>
      </c>
      <c r="K38" s="161" t="s">
        <v>58</v>
      </c>
      <c r="L38" s="161" t="s">
        <v>58</v>
      </c>
      <c r="M38" s="161" t="s">
        <v>58</v>
      </c>
      <c r="N38" s="161" t="s">
        <v>58</v>
      </c>
      <c r="O38" s="161" t="s">
        <v>58</v>
      </c>
      <c r="P38" s="161" t="s">
        <v>58</v>
      </c>
      <c r="Q38" s="161" t="s">
        <v>58</v>
      </c>
      <c r="R38" s="161" t="s">
        <v>58</v>
      </c>
      <c r="S38" s="161" t="s">
        <v>58</v>
      </c>
      <c r="T38" s="161" t="s">
        <v>58</v>
      </c>
      <c r="U38" s="161" t="s">
        <v>58</v>
      </c>
      <c r="V38" s="161" t="s">
        <v>58</v>
      </c>
      <c r="W38" s="161" t="s">
        <v>58</v>
      </c>
      <c r="X38" s="161" t="s">
        <v>58</v>
      </c>
      <c r="Y38" s="161" t="s">
        <v>58</v>
      </c>
      <c r="AB38" s="176" t="str">
        <f>IF(COUNT(AB7:AB37)=0,"",SUM(AB7:AB37))</f>
        <v/>
      </c>
      <c r="AC38" s="175" t="s">
        <v>58</v>
      </c>
      <c r="AD38" s="175" t="s">
        <v>58</v>
      </c>
      <c r="AE38" s="175" t="s">
        <v>58</v>
      </c>
      <c r="AF38" s="175" t="s">
        <v>58</v>
      </c>
      <c r="AG38" s="175" t="s">
        <v>58</v>
      </c>
      <c r="AH38" s="175" t="s">
        <v>58</v>
      </c>
      <c r="AI38" s="175" t="s">
        <v>58</v>
      </c>
      <c r="AJ38" s="175" t="s">
        <v>58</v>
      </c>
      <c r="AK38" s="175" t="s">
        <v>58</v>
      </c>
      <c r="AL38" s="175" t="s">
        <v>58</v>
      </c>
      <c r="AM38" s="175" t="s">
        <v>58</v>
      </c>
      <c r="AN38" s="175" t="s">
        <v>58</v>
      </c>
      <c r="AO38" s="175" t="s">
        <v>58</v>
      </c>
      <c r="AP38" s="175" t="s">
        <v>58</v>
      </c>
      <c r="AQ38" s="175" t="s">
        <v>58</v>
      </c>
      <c r="AR38" s="175" t="s">
        <v>58</v>
      </c>
      <c r="AS38" s="175" t="s">
        <v>58</v>
      </c>
      <c r="AT38" s="175" t="s">
        <v>58</v>
      </c>
      <c r="AU38" s="175" t="s">
        <v>58</v>
      </c>
      <c r="AV38" s="175" t="s">
        <v>58</v>
      </c>
      <c r="AW38" s="175" t="s">
        <v>58</v>
      </c>
      <c r="AX38" s="175" t="s">
        <v>58</v>
      </c>
    </row>
    <row r="39" spans="1:50" ht="11.25" customHeight="1">
      <c r="A39" s="152" t="s">
        <v>34</v>
      </c>
      <c r="B39" s="157"/>
      <c r="C39" s="188" t="str">
        <f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188" t="str">
        <f t="shared" ref="D39:K41" si="4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188" t="str">
        <f t="shared" si="4"/>
        <v/>
      </c>
      <c r="F39" s="188" t="str">
        <f t="shared" si="4"/>
        <v/>
      </c>
      <c r="G39" s="163" t="str">
        <f t="shared" si="4"/>
        <v/>
      </c>
      <c r="H39" s="163" t="str">
        <f t="shared" si="4"/>
        <v/>
      </c>
      <c r="I39" s="163" t="str">
        <f t="shared" si="4"/>
        <v/>
      </c>
      <c r="J39" s="163" t="str">
        <f t="shared" si="4"/>
        <v/>
      </c>
      <c r="K39" s="163" t="str">
        <f t="shared" si="4"/>
        <v/>
      </c>
      <c r="L39" s="149" t="str">
        <f t="shared" ref="L39:M41" si="5">IF(AK39="","",AK39)</f>
        <v>－</v>
      </c>
      <c r="M39" s="149" t="str">
        <f t="shared" si="5"/>
        <v>－</v>
      </c>
      <c r="N39" s="163" t="str">
        <f t="shared" ref="N39:Y41" si="6">IF(AM39="","",TEXT(ROUND(AM39,(N$5-1)-INT(LOG(ABS(AM39)+(AM39=0)))),"#,##0"&amp;IF(INT(LOG(ABS(ROUND(AM39,(N$5-1)-INT(LOG(ABS(AM39)+(AM39=0)))))+(ROUND(AM39,(N$5-1)-INT(LOG(ABS(AM39)+(AM39=0))))=0)))+1&gt;=N$5,"","."&amp;REPT("0",N$5-INT(LOG(ABS(ROUND(AM39,(N$5-1)-INT(LOG(ABS(AM39)+(AM39=0)))))+(ROUND(AM39,(N$5-1)-INT(LOG(ABS(AM39)+(AM39=0))))=0)))-1))))</f>
        <v/>
      </c>
      <c r="O39" s="163" t="str">
        <f t="shared" si="6"/>
        <v/>
      </c>
      <c r="P39" s="163" t="str">
        <f t="shared" si="6"/>
        <v/>
      </c>
      <c r="Q39" s="163" t="str">
        <f t="shared" si="6"/>
        <v/>
      </c>
      <c r="R39" s="163" t="str">
        <f t="shared" si="6"/>
        <v/>
      </c>
      <c r="S39" s="163" t="str">
        <f t="shared" si="6"/>
        <v/>
      </c>
      <c r="T39" s="163" t="str">
        <f t="shared" si="6"/>
        <v/>
      </c>
      <c r="U39" s="163" t="str">
        <f t="shared" si="6"/>
        <v/>
      </c>
      <c r="V39" s="163" t="str">
        <f t="shared" si="6"/>
        <v/>
      </c>
      <c r="W39" s="163" t="str">
        <f t="shared" si="6"/>
        <v/>
      </c>
      <c r="X39" s="163" t="str">
        <f t="shared" si="6"/>
        <v/>
      </c>
      <c r="Y39" s="163" t="str">
        <f t="shared" si="6"/>
        <v/>
      </c>
      <c r="AB39" s="176" t="str">
        <f t="shared" ref="AB39:AJ39" si="7">IF(COUNT(AB7:AB37)=0,"",AVERAGE(AB7:AB37))</f>
        <v/>
      </c>
      <c r="AC39" s="176" t="str">
        <f t="shared" si="7"/>
        <v/>
      </c>
      <c r="AD39" s="176" t="str">
        <f t="shared" si="7"/>
        <v/>
      </c>
      <c r="AE39" s="176" t="str">
        <f t="shared" si="7"/>
        <v/>
      </c>
      <c r="AF39" s="176" t="str">
        <f t="shared" si="7"/>
        <v/>
      </c>
      <c r="AG39" s="176" t="str">
        <f t="shared" si="7"/>
        <v/>
      </c>
      <c r="AH39" s="176" t="str">
        <f t="shared" si="7"/>
        <v/>
      </c>
      <c r="AI39" s="176" t="str">
        <f t="shared" si="7"/>
        <v/>
      </c>
      <c r="AJ39" s="176" t="str">
        <f t="shared" si="7"/>
        <v/>
      </c>
      <c r="AK39" s="175" t="s">
        <v>58</v>
      </c>
      <c r="AL39" s="175" t="s">
        <v>58</v>
      </c>
      <c r="AM39" s="176" t="str">
        <f t="shared" ref="AM39:AX39" si="8">IF(COUNT(AM7:AM37)=0,"",AVERAGE(AM7:AM37))</f>
        <v/>
      </c>
      <c r="AN39" s="176" t="str">
        <f t="shared" si="8"/>
        <v/>
      </c>
      <c r="AO39" s="176" t="str">
        <f t="shared" si="8"/>
        <v/>
      </c>
      <c r="AP39" s="176" t="str">
        <f t="shared" si="8"/>
        <v/>
      </c>
      <c r="AQ39" s="176" t="str">
        <f t="shared" si="8"/>
        <v/>
      </c>
      <c r="AR39" s="176" t="str">
        <f t="shared" si="8"/>
        <v/>
      </c>
      <c r="AS39" s="176" t="str">
        <f t="shared" si="8"/>
        <v/>
      </c>
      <c r="AT39" s="176" t="str">
        <f t="shared" si="8"/>
        <v/>
      </c>
      <c r="AU39" s="176" t="str">
        <f t="shared" si="8"/>
        <v/>
      </c>
      <c r="AV39" s="176" t="str">
        <f t="shared" si="8"/>
        <v/>
      </c>
      <c r="AW39" s="176" t="str">
        <f t="shared" si="8"/>
        <v/>
      </c>
      <c r="AX39" s="176" t="str">
        <f t="shared" si="8"/>
        <v/>
      </c>
    </row>
    <row r="40" spans="1:50" ht="11.25" customHeight="1">
      <c r="A40" s="152" t="s">
        <v>35</v>
      </c>
      <c r="B40" s="157"/>
      <c r="C40" s="188" t="str">
        <f>IF(AB40="","",TEXT(ROUND(AB40,(IF(C$5="",100,C$5)-1)-INT(LOG(ABS(AB40)+(AB40=0)))),"#,##0"&amp;IF(INT(LOG(ABS(ROUND(AB40,(IF(C$5="",100,C$5)-1)-INT(LOG(ABS(AB40)+(AB40=0)))))+(ROUND(AB40,(IF(C$5="",100,C$5)-1)-INT(LOG(ABS(AB40)+(AB40=0))))=0)))+1&gt;=IF(C$5="",100,C$5),"",IF(C$6&gt;0,".","")&amp;REPT("0",IF(IF(C$5="",100,C$5)-INT(LOG(ABS(ROUND(AB40,(IF(C$5="",100,C$5)-1)-INT(LOG(ABS(AB40)+(AB40=0)))))+(ROUND(AB40,(IF(C$5="",100,C$5)-1)-INT(LOG(ABS(AB40)+(AB40=0))))=0)))-1&gt;C$6,C$6,IF(C$5="",100,C$5)-INT(LOG(ABS(ROUND(AB40,(IF(C$5="",100,C$5)-1)-INT(LOG(ABS(AB40)+(AB40=0)))))+(ROUND(AB40,(IF(C$5="",100,C$5)-1)-INT(LOG(ABS(AB40)+(AB40=0))))=0)))-1)))))</f>
        <v/>
      </c>
      <c r="D40" s="188" t="str">
        <f t="shared" si="4"/>
        <v/>
      </c>
      <c r="E40" s="188" t="str">
        <f t="shared" si="4"/>
        <v/>
      </c>
      <c r="F40" s="188" t="str">
        <f t="shared" si="4"/>
        <v/>
      </c>
      <c r="G40" s="163" t="str">
        <f t="shared" si="4"/>
        <v/>
      </c>
      <c r="H40" s="163" t="str">
        <f t="shared" si="4"/>
        <v/>
      </c>
      <c r="I40" s="163" t="str">
        <f t="shared" si="4"/>
        <v/>
      </c>
      <c r="J40" s="163" t="str">
        <f t="shared" si="4"/>
        <v/>
      </c>
      <c r="K40" s="163" t="str">
        <f t="shared" si="4"/>
        <v/>
      </c>
      <c r="L40" s="149" t="str">
        <f t="shared" si="5"/>
        <v>－</v>
      </c>
      <c r="M40" s="149" t="str">
        <f t="shared" si="5"/>
        <v>－</v>
      </c>
      <c r="N40" s="163" t="str">
        <f t="shared" si="6"/>
        <v/>
      </c>
      <c r="O40" s="163" t="str">
        <f t="shared" si="6"/>
        <v/>
      </c>
      <c r="P40" s="163" t="str">
        <f t="shared" si="6"/>
        <v/>
      </c>
      <c r="Q40" s="163" t="str">
        <f t="shared" si="6"/>
        <v/>
      </c>
      <c r="R40" s="163" t="str">
        <f t="shared" si="6"/>
        <v/>
      </c>
      <c r="S40" s="163" t="str">
        <f t="shared" si="6"/>
        <v/>
      </c>
      <c r="T40" s="163" t="str">
        <f t="shared" si="6"/>
        <v/>
      </c>
      <c r="U40" s="163" t="str">
        <f t="shared" si="6"/>
        <v/>
      </c>
      <c r="V40" s="163" t="str">
        <f t="shared" si="6"/>
        <v/>
      </c>
      <c r="W40" s="163" t="str">
        <f t="shared" si="6"/>
        <v/>
      </c>
      <c r="X40" s="163" t="str">
        <f t="shared" si="6"/>
        <v/>
      </c>
      <c r="Y40" s="163" t="str">
        <f t="shared" si="6"/>
        <v/>
      </c>
      <c r="AB40" s="176" t="str">
        <f t="shared" ref="AB40:AJ40" si="9">IF(COUNT(AB7:AB37)=0,"",MAX(AB7:AB37))</f>
        <v/>
      </c>
      <c r="AC40" s="176" t="str">
        <f t="shared" si="9"/>
        <v/>
      </c>
      <c r="AD40" s="176" t="str">
        <f t="shared" si="9"/>
        <v/>
      </c>
      <c r="AE40" s="176" t="str">
        <f t="shared" si="9"/>
        <v/>
      </c>
      <c r="AF40" s="176" t="str">
        <f t="shared" si="9"/>
        <v/>
      </c>
      <c r="AG40" s="176" t="str">
        <f t="shared" si="9"/>
        <v/>
      </c>
      <c r="AH40" s="176" t="str">
        <f t="shared" si="9"/>
        <v/>
      </c>
      <c r="AI40" s="176" t="str">
        <f t="shared" si="9"/>
        <v/>
      </c>
      <c r="AJ40" s="176" t="str">
        <f t="shared" si="9"/>
        <v/>
      </c>
      <c r="AK40" s="175" t="s">
        <v>58</v>
      </c>
      <c r="AL40" s="175" t="s">
        <v>58</v>
      </c>
      <c r="AM40" s="176" t="str">
        <f t="shared" ref="AM40:AX40" si="10">IF(COUNT(AM7:AM37)=0,"",MAX(AM7:AM37))</f>
        <v/>
      </c>
      <c r="AN40" s="176" t="str">
        <f t="shared" si="10"/>
        <v/>
      </c>
      <c r="AO40" s="176" t="str">
        <f t="shared" si="10"/>
        <v/>
      </c>
      <c r="AP40" s="176" t="str">
        <f t="shared" si="10"/>
        <v/>
      </c>
      <c r="AQ40" s="176" t="str">
        <f t="shared" si="10"/>
        <v/>
      </c>
      <c r="AR40" s="176" t="str">
        <f t="shared" si="10"/>
        <v/>
      </c>
      <c r="AS40" s="176" t="str">
        <f t="shared" si="10"/>
        <v/>
      </c>
      <c r="AT40" s="176" t="str">
        <f t="shared" si="10"/>
        <v/>
      </c>
      <c r="AU40" s="176" t="str">
        <f t="shared" si="10"/>
        <v/>
      </c>
      <c r="AV40" s="176" t="str">
        <f t="shared" si="10"/>
        <v/>
      </c>
      <c r="AW40" s="176" t="str">
        <f t="shared" si="10"/>
        <v/>
      </c>
      <c r="AX40" s="176" t="str">
        <f t="shared" si="10"/>
        <v/>
      </c>
    </row>
    <row r="41" spans="1:50" ht="11.25" customHeight="1">
      <c r="A41" s="152" t="s">
        <v>38</v>
      </c>
      <c r="B41" s="157"/>
      <c r="C41" s="188" t="str">
        <f>IF(AB41="","",TEXT(ROUND(AB41,(IF(C$5="",100,C$5)-1)-INT(LOG(ABS(AB41)+(AB41=0)))),"#,##0"&amp;IF(INT(LOG(ABS(ROUND(AB41,(IF(C$5="",100,C$5)-1)-INT(LOG(ABS(AB41)+(AB41=0)))))+(ROUND(AB41,(IF(C$5="",100,C$5)-1)-INT(LOG(ABS(AB41)+(AB41=0))))=0)))+1&gt;=IF(C$5="",100,C$5),"",IF(C$6&gt;0,".","")&amp;REPT("0",IF(IF(C$5="",100,C$5)-INT(LOG(ABS(ROUND(AB41,(IF(C$5="",100,C$5)-1)-INT(LOG(ABS(AB41)+(AB41=0)))))+(ROUND(AB41,(IF(C$5="",100,C$5)-1)-INT(LOG(ABS(AB41)+(AB41=0))))=0)))-1&gt;C$6,C$6,IF(C$5="",100,C$5)-INT(LOG(ABS(ROUND(AB41,(IF(C$5="",100,C$5)-1)-INT(LOG(ABS(AB41)+(AB41=0)))))+(ROUND(AB41,(IF(C$5="",100,C$5)-1)-INT(LOG(ABS(AB41)+(AB41=0))))=0)))-1)))))</f>
        <v/>
      </c>
      <c r="D41" s="188" t="str">
        <f t="shared" si="4"/>
        <v/>
      </c>
      <c r="E41" s="188" t="str">
        <f t="shared" si="4"/>
        <v/>
      </c>
      <c r="F41" s="188" t="str">
        <f t="shared" si="4"/>
        <v/>
      </c>
      <c r="G41" s="163" t="str">
        <f t="shared" si="4"/>
        <v/>
      </c>
      <c r="H41" s="163" t="str">
        <f t="shared" si="4"/>
        <v/>
      </c>
      <c r="I41" s="163" t="str">
        <f t="shared" si="4"/>
        <v/>
      </c>
      <c r="J41" s="163" t="str">
        <f t="shared" si="4"/>
        <v/>
      </c>
      <c r="K41" s="163" t="str">
        <f t="shared" si="4"/>
        <v/>
      </c>
      <c r="L41" s="149" t="str">
        <f t="shared" si="5"/>
        <v>－</v>
      </c>
      <c r="M41" s="149" t="str">
        <f t="shared" si="5"/>
        <v>－</v>
      </c>
      <c r="N41" s="163" t="str">
        <f t="shared" si="6"/>
        <v/>
      </c>
      <c r="O41" s="163" t="str">
        <f t="shared" si="6"/>
        <v/>
      </c>
      <c r="P41" s="163" t="str">
        <f t="shared" si="6"/>
        <v/>
      </c>
      <c r="Q41" s="163" t="str">
        <f t="shared" si="6"/>
        <v/>
      </c>
      <c r="R41" s="163" t="str">
        <f t="shared" si="6"/>
        <v/>
      </c>
      <c r="S41" s="163" t="str">
        <f t="shared" si="6"/>
        <v/>
      </c>
      <c r="T41" s="163" t="str">
        <f t="shared" si="6"/>
        <v/>
      </c>
      <c r="U41" s="163" t="str">
        <f t="shared" si="6"/>
        <v/>
      </c>
      <c r="V41" s="163" t="str">
        <f t="shared" si="6"/>
        <v/>
      </c>
      <c r="W41" s="163" t="str">
        <f t="shared" si="6"/>
        <v/>
      </c>
      <c r="X41" s="163" t="str">
        <f t="shared" si="6"/>
        <v/>
      </c>
      <c r="Y41" s="163" t="str">
        <f t="shared" si="6"/>
        <v/>
      </c>
      <c r="AB41" s="176" t="str">
        <f t="shared" ref="AB41:AJ41" si="11">IF(COUNT(AB7:AB37)=0,"",MIN(AB7:AB37))</f>
        <v/>
      </c>
      <c r="AC41" s="176" t="str">
        <f t="shared" si="11"/>
        <v/>
      </c>
      <c r="AD41" s="176" t="str">
        <f t="shared" si="11"/>
        <v/>
      </c>
      <c r="AE41" s="176" t="str">
        <f t="shared" si="11"/>
        <v/>
      </c>
      <c r="AF41" s="176" t="str">
        <f t="shared" si="11"/>
        <v/>
      </c>
      <c r="AG41" s="176" t="str">
        <f t="shared" si="11"/>
        <v/>
      </c>
      <c r="AH41" s="176" t="str">
        <f t="shared" si="11"/>
        <v/>
      </c>
      <c r="AI41" s="176" t="str">
        <f t="shared" si="11"/>
        <v/>
      </c>
      <c r="AJ41" s="176" t="str">
        <f t="shared" si="11"/>
        <v/>
      </c>
      <c r="AK41" s="175" t="s">
        <v>58</v>
      </c>
      <c r="AL41" s="175" t="s">
        <v>58</v>
      </c>
      <c r="AM41" s="176" t="str">
        <f t="shared" ref="AM41:AX41" si="12">IF(COUNT(AM7:AM37)=0,"",MIN(AM7:AM37))</f>
        <v/>
      </c>
      <c r="AN41" s="176" t="str">
        <f t="shared" si="12"/>
        <v/>
      </c>
      <c r="AO41" s="176" t="str">
        <f t="shared" si="12"/>
        <v/>
      </c>
      <c r="AP41" s="176" t="str">
        <f t="shared" si="12"/>
        <v/>
      </c>
      <c r="AQ41" s="176" t="str">
        <f t="shared" si="12"/>
        <v/>
      </c>
      <c r="AR41" s="176" t="str">
        <f t="shared" si="12"/>
        <v/>
      </c>
      <c r="AS41" s="176" t="str">
        <f t="shared" si="12"/>
        <v/>
      </c>
      <c r="AT41" s="176" t="str">
        <f t="shared" si="12"/>
        <v/>
      </c>
      <c r="AU41" s="176" t="str">
        <f t="shared" si="12"/>
        <v/>
      </c>
      <c r="AV41" s="176" t="str">
        <f t="shared" si="12"/>
        <v/>
      </c>
      <c r="AW41" s="176" t="str">
        <f t="shared" si="12"/>
        <v/>
      </c>
      <c r="AX41" s="176" t="str">
        <f t="shared" si="12"/>
        <v/>
      </c>
    </row>
  </sheetData>
  <mergeCells count="12">
    <mergeCell ref="D2:Y2"/>
    <mergeCell ref="AC2:AX2"/>
    <mergeCell ref="A5:B5"/>
    <mergeCell ref="A6:B6"/>
    <mergeCell ref="A38:B38"/>
    <mergeCell ref="A39:B39"/>
    <mergeCell ref="A40:B40"/>
    <mergeCell ref="A41:B41"/>
    <mergeCell ref="A2:A3"/>
    <mergeCell ref="B2:B3"/>
    <mergeCell ref="C2:C3"/>
    <mergeCell ref="AB2:AB3"/>
  </mergeCells>
  <phoneticPr fontId="3"/>
  <conditionalFormatting sqref="L39:M41 D38:E38 G38:M38">
    <cfRule type="expression" dxfId="121" priority="6">
      <formula>INDIRECT(ADDRESS(ROW(),COLUMN()))=TRUNC(INDIRECT(ADDRESS(ROW(),COLUMN())))</formula>
    </cfRule>
  </conditionalFormatting>
  <conditionalFormatting sqref="AC38:AX38 AK39:AL41">
    <cfRule type="expression" dxfId="120" priority="5">
      <formula>INDIRECT(ADDRESS(ROW(),COLUMN()))=TRUNC(INDIRECT(ADDRESS(ROW(),COLUMN())))</formula>
    </cfRule>
  </conditionalFormatting>
  <conditionalFormatting sqref="AB39:AJ41">
    <cfRule type="expression" dxfId="119" priority="4">
      <formula>INDIRECT(ADDRESS(ROW(),COLUMN()))=TRUNC(INDIRECT(ADDRESS(ROW(),COLUMN())))</formula>
    </cfRule>
  </conditionalFormatting>
  <conditionalFormatting sqref="AM39:AX41">
    <cfRule type="expression" dxfId="118" priority="3">
      <formula>INDIRECT(ADDRESS(ROW(),COLUMN()))=TRUNC(INDIRECT(ADDRESS(ROW(),COLUMN())))</formula>
    </cfRule>
  </conditionalFormatting>
  <conditionalFormatting sqref="N38:Y38">
    <cfRule type="expression" dxfId="117" priority="2">
      <formula>INDIRECT(ADDRESS(ROW(),COLUMN()))=TRUNC(INDIRECT(ADDRESS(ROW(),COLUMN())))</formula>
    </cfRule>
  </conditionalFormatting>
  <conditionalFormatting sqref="F38">
    <cfRule type="expression" dxfId="116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C41"/>
  <sheetViews>
    <sheetView view="pageBreakPreview" zoomScaleSheetLayoutView="100" workbookViewId="0">
      <selection activeCell="AA1" sqref="AA1"/>
    </sheetView>
  </sheetViews>
  <sheetFormatPr defaultRowHeight="9.6"/>
  <cols>
    <col min="1" max="2" width="3.375" style="138" customWidth="1"/>
    <col min="3" max="3" width="8" style="138" customWidth="1"/>
    <col min="4" max="5" width="3.625" style="138" customWidth="1"/>
    <col min="6" max="9" width="4.625" style="138" customWidth="1"/>
    <col min="10" max="10" width="8" style="138" customWidth="1"/>
    <col min="11" max="12" width="4.625" style="138" customWidth="1"/>
    <col min="13" max="14" width="7.875" style="138" customWidth="1"/>
    <col min="15" max="16" width="3.625" style="138" customWidth="1"/>
    <col min="17" max="20" width="4.625" style="138" customWidth="1"/>
    <col min="21" max="21" width="8" style="138" customWidth="1"/>
    <col min="22" max="23" width="4.625" style="138" customWidth="1"/>
    <col min="24" max="25" width="7.875" style="138" customWidth="1"/>
    <col min="26" max="26" width="9.5" style="138" customWidth="1"/>
    <col min="27" max="50" width="4.625" style="138" customWidth="1"/>
    <col min="51" max="16384" width="9" style="138" customWidth="1"/>
  </cols>
  <sheetData>
    <row r="1" spans="1:55" s="139" customFormat="1" ht="23.25" customHeight="1">
      <c r="A1" s="143" t="str">
        <f>"水質試験月報4　"&amp;AC1&amp;"年"&amp;AE1&amp;"月分"</f>
        <v>水質試験月報4　2019年2月分</v>
      </c>
      <c r="E1" s="167"/>
      <c r="I1" s="193"/>
      <c r="N1" s="172"/>
      <c r="P1" s="167"/>
      <c r="T1" s="193"/>
      <c r="Y1" s="172"/>
      <c r="Z1" s="172"/>
      <c r="AB1" s="96" t="s">
        <v>132</v>
      </c>
      <c r="AC1" s="100">
        <v>2019</v>
      </c>
      <c r="AD1" s="102" t="s">
        <v>247</v>
      </c>
      <c r="AE1" s="107">
        <v>2</v>
      </c>
    </row>
    <row r="2" spans="1:55" s="139" customFormat="1" ht="12" customHeight="1">
      <c r="A2" s="181" t="s">
        <v>28</v>
      </c>
      <c r="B2" s="181" t="s">
        <v>31</v>
      </c>
      <c r="C2" s="181" t="s">
        <v>9</v>
      </c>
      <c r="D2" s="152" t="s">
        <v>129</v>
      </c>
      <c r="E2" s="171"/>
      <c r="F2" s="171"/>
      <c r="G2" s="171"/>
      <c r="H2" s="171"/>
      <c r="I2" s="171"/>
      <c r="J2" s="171"/>
      <c r="K2" s="171"/>
      <c r="L2" s="171"/>
      <c r="M2" s="171"/>
      <c r="N2" s="157"/>
      <c r="O2" s="152" t="s">
        <v>68</v>
      </c>
      <c r="P2" s="171"/>
      <c r="Q2" s="171"/>
      <c r="R2" s="171"/>
      <c r="S2" s="171"/>
      <c r="T2" s="171"/>
      <c r="U2" s="171"/>
      <c r="V2" s="171"/>
      <c r="W2" s="171"/>
      <c r="X2" s="171"/>
      <c r="Y2" s="157"/>
      <c r="AB2" s="181" t="s">
        <v>9</v>
      </c>
      <c r="AC2" s="152" t="s">
        <v>129</v>
      </c>
      <c r="AD2" s="171"/>
      <c r="AE2" s="171"/>
      <c r="AF2" s="171"/>
      <c r="AG2" s="171"/>
      <c r="AH2" s="171"/>
      <c r="AI2" s="171"/>
      <c r="AJ2" s="171"/>
      <c r="AK2" s="171"/>
      <c r="AL2" s="171"/>
      <c r="AM2" s="157"/>
      <c r="AN2" s="152" t="s">
        <v>68</v>
      </c>
      <c r="AO2" s="171"/>
      <c r="AP2" s="171"/>
      <c r="AQ2" s="171"/>
      <c r="AR2" s="171"/>
      <c r="AS2" s="171"/>
      <c r="AT2" s="171"/>
      <c r="AU2" s="171"/>
      <c r="AV2" s="171"/>
      <c r="AW2" s="171"/>
      <c r="AX2" s="157"/>
    </row>
    <row r="3" spans="1:55" s="140" customFormat="1" ht="48" customHeight="1">
      <c r="A3" s="182"/>
      <c r="B3" s="182"/>
      <c r="C3" s="182"/>
      <c r="D3" s="190" t="s">
        <v>49</v>
      </c>
      <c r="E3" s="192" t="s">
        <v>50</v>
      </c>
      <c r="F3" s="192" t="s">
        <v>52</v>
      </c>
      <c r="G3" s="192" t="s">
        <v>53</v>
      </c>
      <c r="H3" s="202" t="s">
        <v>109</v>
      </c>
      <c r="I3" s="192" t="s">
        <v>39</v>
      </c>
      <c r="J3" s="168" t="s">
        <v>221</v>
      </c>
      <c r="K3" s="168" t="s">
        <v>121</v>
      </c>
      <c r="L3" s="168" t="s">
        <v>120</v>
      </c>
      <c r="M3" s="168" t="s">
        <v>103</v>
      </c>
      <c r="N3" s="168" t="s">
        <v>105</v>
      </c>
      <c r="O3" s="190" t="s">
        <v>49</v>
      </c>
      <c r="P3" s="192" t="s">
        <v>50</v>
      </c>
      <c r="Q3" s="192" t="s">
        <v>52</v>
      </c>
      <c r="R3" s="192" t="s">
        <v>53</v>
      </c>
      <c r="S3" s="202" t="s">
        <v>109</v>
      </c>
      <c r="T3" s="192" t="s">
        <v>39</v>
      </c>
      <c r="U3" s="168" t="s">
        <v>221</v>
      </c>
      <c r="V3" s="168" t="s">
        <v>121</v>
      </c>
      <c r="W3" s="168" t="s">
        <v>120</v>
      </c>
      <c r="X3" s="168" t="s">
        <v>103</v>
      </c>
      <c r="Y3" s="168" t="s">
        <v>105</v>
      </c>
      <c r="Z3" s="140"/>
      <c r="AA3" s="140"/>
      <c r="AB3" s="182"/>
      <c r="AC3" s="190" t="s">
        <v>49</v>
      </c>
      <c r="AD3" s="192" t="s">
        <v>50</v>
      </c>
      <c r="AE3" s="192" t="s">
        <v>52</v>
      </c>
      <c r="AF3" s="192" t="s">
        <v>53</v>
      </c>
      <c r="AG3" s="202" t="s">
        <v>109</v>
      </c>
      <c r="AH3" s="192" t="s">
        <v>39</v>
      </c>
      <c r="AI3" s="168" t="s">
        <v>221</v>
      </c>
      <c r="AJ3" s="168" t="s">
        <v>121</v>
      </c>
      <c r="AK3" s="168" t="s">
        <v>120</v>
      </c>
      <c r="AL3" s="168" t="s">
        <v>103</v>
      </c>
      <c r="AM3" s="168" t="s">
        <v>105</v>
      </c>
      <c r="AN3" s="190" t="s">
        <v>49</v>
      </c>
      <c r="AO3" s="192" t="s">
        <v>50</v>
      </c>
      <c r="AP3" s="192" t="s">
        <v>52</v>
      </c>
      <c r="AQ3" s="192" t="s">
        <v>53</v>
      </c>
      <c r="AR3" s="202" t="s">
        <v>109</v>
      </c>
      <c r="AS3" s="192" t="s">
        <v>39</v>
      </c>
      <c r="AT3" s="168" t="s">
        <v>221</v>
      </c>
      <c r="AU3" s="168" t="s">
        <v>121</v>
      </c>
      <c r="AV3" s="168" t="s">
        <v>120</v>
      </c>
      <c r="AW3" s="168" t="s">
        <v>103</v>
      </c>
      <c r="AX3" s="168" t="s">
        <v>105</v>
      </c>
      <c r="AY3" s="140"/>
      <c r="AZ3" s="140"/>
      <c r="BA3" s="140"/>
      <c r="BB3" s="140"/>
      <c r="BC3" s="140"/>
    </row>
    <row r="4" spans="1:55" ht="11.4">
      <c r="A4" s="146"/>
      <c r="B4" s="146"/>
      <c r="C4" s="160" t="s">
        <v>67</v>
      </c>
      <c r="D4" s="160" t="s">
        <v>92</v>
      </c>
      <c r="E4" s="160"/>
      <c r="F4" s="160" t="s">
        <v>36</v>
      </c>
      <c r="G4" s="160" t="s">
        <v>36</v>
      </c>
      <c r="H4" s="160" t="s">
        <v>36</v>
      </c>
      <c r="I4" s="160" t="s">
        <v>36</v>
      </c>
      <c r="J4" s="160" t="s">
        <v>277</v>
      </c>
      <c r="K4" s="160" t="s">
        <v>36</v>
      </c>
      <c r="L4" s="160" t="s">
        <v>36</v>
      </c>
      <c r="M4" s="160"/>
      <c r="N4" s="160"/>
      <c r="O4" s="160" t="s">
        <v>92</v>
      </c>
      <c r="P4" s="160"/>
      <c r="Q4" s="160" t="s">
        <v>36</v>
      </c>
      <c r="R4" s="160" t="s">
        <v>36</v>
      </c>
      <c r="S4" s="160" t="s">
        <v>36</v>
      </c>
      <c r="T4" s="160" t="s">
        <v>36</v>
      </c>
      <c r="U4" s="160" t="s">
        <v>277</v>
      </c>
      <c r="V4" s="160" t="s">
        <v>36</v>
      </c>
      <c r="W4" s="160" t="s">
        <v>36</v>
      </c>
      <c r="X4" s="160"/>
      <c r="Y4" s="160"/>
      <c r="AB4" s="160" t="s">
        <v>67</v>
      </c>
      <c r="AC4" s="160" t="s">
        <v>92</v>
      </c>
      <c r="AD4" s="160"/>
      <c r="AE4" s="160" t="s">
        <v>36</v>
      </c>
      <c r="AF4" s="160" t="s">
        <v>36</v>
      </c>
      <c r="AG4" s="160" t="s">
        <v>36</v>
      </c>
      <c r="AH4" s="160" t="s">
        <v>36</v>
      </c>
      <c r="AI4" s="194" t="s">
        <v>277</v>
      </c>
      <c r="AJ4" s="160" t="s">
        <v>36</v>
      </c>
      <c r="AK4" s="160" t="s">
        <v>36</v>
      </c>
      <c r="AL4" s="160"/>
      <c r="AM4" s="160"/>
      <c r="AN4" s="160" t="s">
        <v>92</v>
      </c>
      <c r="AO4" s="160"/>
      <c r="AP4" s="160" t="s">
        <v>36</v>
      </c>
      <c r="AQ4" s="160" t="s">
        <v>36</v>
      </c>
      <c r="AR4" s="160" t="s">
        <v>36</v>
      </c>
      <c r="AS4" s="160" t="s">
        <v>36</v>
      </c>
      <c r="AT4" s="194" t="s">
        <v>277</v>
      </c>
      <c r="AU4" s="160" t="s">
        <v>36</v>
      </c>
      <c r="AV4" s="160" t="s">
        <v>36</v>
      </c>
      <c r="AW4" s="160"/>
      <c r="AX4" s="160"/>
    </row>
    <row r="5" spans="1:55" ht="11.25" customHeight="1">
      <c r="A5" s="147" t="s">
        <v>175</v>
      </c>
      <c r="B5" s="147"/>
      <c r="C5" s="162"/>
      <c r="D5" s="162"/>
      <c r="E5" s="162"/>
      <c r="F5" s="162">
        <v>3</v>
      </c>
      <c r="G5" s="162">
        <v>3</v>
      </c>
      <c r="H5" s="162">
        <v>3</v>
      </c>
      <c r="I5" s="162">
        <v>3</v>
      </c>
      <c r="J5" s="162">
        <v>2</v>
      </c>
      <c r="K5" s="162">
        <v>3</v>
      </c>
      <c r="L5" s="162">
        <v>3</v>
      </c>
      <c r="M5" s="160" t="s">
        <v>58</v>
      </c>
      <c r="N5" s="160" t="s">
        <v>58</v>
      </c>
      <c r="O5" s="162"/>
      <c r="P5" s="162"/>
      <c r="Q5" s="162">
        <v>3</v>
      </c>
      <c r="R5" s="162">
        <v>3</v>
      </c>
      <c r="S5" s="162">
        <v>3</v>
      </c>
      <c r="T5" s="162">
        <v>3</v>
      </c>
      <c r="U5" s="162">
        <v>2</v>
      </c>
      <c r="V5" s="162">
        <v>3</v>
      </c>
      <c r="W5" s="162">
        <v>3</v>
      </c>
      <c r="X5" s="160" t="s">
        <v>58</v>
      </c>
      <c r="Y5" s="160" t="s">
        <v>58</v>
      </c>
      <c r="Z5" s="173"/>
      <c r="AA5" s="207"/>
      <c r="AB5" s="96"/>
      <c r="AC5" s="178"/>
      <c r="AD5" s="96"/>
      <c r="AE5" s="96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208"/>
      <c r="AZ5" s="209"/>
      <c r="BA5" s="209"/>
      <c r="BB5" s="209"/>
      <c r="BC5" s="209"/>
    </row>
    <row r="6" spans="1:55" ht="11.25" customHeight="1">
      <c r="A6" s="148" t="s">
        <v>245</v>
      </c>
      <c r="B6" s="154"/>
      <c r="C6" s="187">
        <v>0</v>
      </c>
      <c r="D6" s="162">
        <v>0</v>
      </c>
      <c r="E6" s="162">
        <v>1</v>
      </c>
      <c r="F6" s="162">
        <v>1</v>
      </c>
      <c r="G6" s="162">
        <v>1</v>
      </c>
      <c r="H6" s="162">
        <v>1</v>
      </c>
      <c r="I6" s="162">
        <v>1</v>
      </c>
      <c r="J6" s="162">
        <v>0</v>
      </c>
      <c r="K6" s="162">
        <v>1</v>
      </c>
      <c r="L6" s="162">
        <v>1</v>
      </c>
      <c r="M6" s="160" t="s">
        <v>58</v>
      </c>
      <c r="N6" s="160" t="s">
        <v>58</v>
      </c>
      <c r="O6" s="162">
        <v>0</v>
      </c>
      <c r="P6" s="162">
        <v>1</v>
      </c>
      <c r="Q6" s="162">
        <v>1</v>
      </c>
      <c r="R6" s="162">
        <v>1</v>
      </c>
      <c r="S6" s="162">
        <v>1</v>
      </c>
      <c r="T6" s="162">
        <v>1</v>
      </c>
      <c r="U6" s="162">
        <v>0</v>
      </c>
      <c r="V6" s="162">
        <v>1</v>
      </c>
      <c r="W6" s="162">
        <v>1</v>
      </c>
      <c r="X6" s="160" t="s">
        <v>58</v>
      </c>
      <c r="Y6" s="160" t="s">
        <v>58</v>
      </c>
      <c r="Z6" s="173"/>
      <c r="AA6" s="207"/>
      <c r="AB6" s="96"/>
      <c r="AC6" s="96"/>
      <c r="AD6" s="102"/>
      <c r="AE6" s="96"/>
      <c r="AF6" s="96"/>
      <c r="AG6" s="96"/>
      <c r="AH6" s="96"/>
      <c r="AI6" s="96"/>
      <c r="AJ6" s="96"/>
      <c r="AK6" s="96"/>
      <c r="AL6" s="96"/>
      <c r="AM6" s="96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205"/>
      <c r="AZ6" s="141"/>
      <c r="BA6" s="141"/>
      <c r="BB6" s="141"/>
      <c r="BC6" s="141"/>
    </row>
    <row r="7" spans="1:55" ht="11.25" customHeight="1">
      <c r="A7" s="96">
        <v>1</v>
      </c>
      <c r="B7" s="155">
        <f>DATEVALUE(AC1&amp;"/"&amp;AE1&amp;"/1")</f>
        <v>43497</v>
      </c>
      <c r="C7" s="188" t="str">
        <f t="shared" ref="C7:L37" si="0">IF(AB7="","",TEXT(ROUND(AB7,(IF(C$5="",100,C$5)-1)-INT(LOG(ABS(AB7)+(AB7=0)))),"#,##0"&amp;IF(INT(LOG(ABS(ROUND(AB7,(IF(C$5="",100,C$5)-1)-INT(LOG(ABS(AB7)+(AB7=0)))))+(ROUND(AB7,(IF(C$5="",100,C$5)-1)-INT(LOG(ABS(AB7)+(AB7=0))))=0)))+1&gt;=IF(C$5="",100,C$5),"",IF(C$6&gt;0,".","")&amp;REPT("0",IF(IF(C$5="",100,C$5)-INT(LOG(ABS(ROUND(AB7,(IF(C$5="",100,C$5)-1)-INT(LOG(ABS(AB7)+(AB7=0)))))+(ROUND(AB7,(IF(C$5="",100,C$5)-1)-INT(LOG(ABS(AB7)+(AB7=0))))=0)))-1&gt;C$6,C$6,IF(C$5="",100,C$5)-INT(LOG(ABS(ROUND(AB7,(IF(C$5="",100,C$5)-1)-INT(LOG(ABS(AB7)+(AB7=0)))))+(ROUND(AB7,(IF(C$5="",100,C$5)-1)-INT(LOG(ABS(AB7)+(AB7=0))))=0)))-1)))))</f>
        <v/>
      </c>
      <c r="D7" s="188" t="str">
        <f t="shared" si="0"/>
        <v/>
      </c>
      <c r="E7" s="188" t="str">
        <f t="shared" si="0"/>
        <v/>
      </c>
      <c r="F7" s="188" t="str">
        <f t="shared" si="0"/>
        <v/>
      </c>
      <c r="G7" s="188" t="str">
        <f t="shared" si="0"/>
        <v/>
      </c>
      <c r="H7" s="188" t="str">
        <f t="shared" si="0"/>
        <v/>
      </c>
      <c r="I7" s="188" t="str">
        <f t="shared" si="0"/>
        <v/>
      </c>
      <c r="J7" s="188" t="str">
        <f t="shared" si="0"/>
        <v/>
      </c>
      <c r="K7" s="188" t="str">
        <f t="shared" si="0"/>
        <v/>
      </c>
      <c r="L7" s="188" t="str">
        <f t="shared" si="0"/>
        <v/>
      </c>
      <c r="M7" s="195" t="str">
        <f t="shared" ref="M7:N37" si="1">IF(AL7="","",AL7)</f>
        <v/>
      </c>
      <c r="N7" s="195" t="str">
        <f t="shared" si="1"/>
        <v/>
      </c>
      <c r="O7" s="188" t="str">
        <f t="shared" ref="O7:W37" si="2">IF(AN7="","",TEXT(ROUND(AN7,(IF(O$5="",100,O$5)-1)-INT(LOG(ABS(AN7)+(AN7=0)))),"#,##0"&amp;IF(INT(LOG(ABS(ROUND(AN7,(IF(O$5="",100,O$5)-1)-INT(LOG(ABS(AN7)+(AN7=0)))))+(ROUND(AN7,(IF(O$5="",100,O$5)-1)-INT(LOG(ABS(AN7)+(AN7=0))))=0)))+1&gt;=IF(O$5="",100,O$5),"",IF(O$6&gt;0,".","")&amp;REPT("0",IF(IF(O$5="",100,O$5)-INT(LOG(ABS(ROUND(AN7,(IF(O$5="",100,O$5)-1)-INT(LOG(ABS(AN7)+(AN7=0)))))+(ROUND(AN7,(IF(O$5="",100,O$5)-1)-INT(LOG(ABS(AN7)+(AN7=0))))=0)))-1&gt;O$6,O$6,IF(O$5="",100,O$5)-INT(LOG(ABS(ROUND(AN7,(IF(O$5="",100,O$5)-1)-INT(LOG(ABS(AN7)+(AN7=0)))))+(ROUND(AN7,(IF(O$5="",100,O$5)-1)-INT(LOG(ABS(AN7)+(AN7=0))))=0)))-1)))))</f>
        <v/>
      </c>
      <c r="P7" s="188" t="str">
        <f t="shared" si="2"/>
        <v/>
      </c>
      <c r="Q7" s="163" t="str">
        <f t="shared" si="2"/>
        <v/>
      </c>
      <c r="R7" s="163" t="str">
        <f t="shared" si="2"/>
        <v/>
      </c>
      <c r="S7" s="163" t="str">
        <f t="shared" si="2"/>
        <v/>
      </c>
      <c r="T7" s="163" t="str">
        <f t="shared" si="2"/>
        <v/>
      </c>
      <c r="U7" s="163" t="str">
        <f t="shared" si="2"/>
        <v/>
      </c>
      <c r="V7" s="163" t="str">
        <f t="shared" si="2"/>
        <v/>
      </c>
      <c r="W7" s="163" t="str">
        <f t="shared" si="2"/>
        <v/>
      </c>
      <c r="X7" s="195" t="str">
        <f t="shared" ref="X7:Y37" si="3">IF(AW7="","",AW7)</f>
        <v/>
      </c>
      <c r="Y7" s="195" t="str">
        <f t="shared" si="3"/>
        <v/>
      </c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</row>
    <row r="8" spans="1:55" ht="11.25" customHeight="1">
      <c r="A8" s="96">
        <v>2</v>
      </c>
      <c r="B8" s="155">
        <f t="shared" ref="B8:B37" si="4">B7+1</f>
        <v>43498</v>
      </c>
      <c r="C8" s="188" t="str">
        <f t="shared" si="0"/>
        <v/>
      </c>
      <c r="D8" s="188" t="str">
        <f t="shared" si="0"/>
        <v/>
      </c>
      <c r="E8" s="188" t="str">
        <f t="shared" si="0"/>
        <v/>
      </c>
      <c r="F8" s="163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63" t="str">
        <f t="shared" si="0"/>
        <v/>
      </c>
      <c r="L8" s="163" t="str">
        <f t="shared" si="0"/>
        <v/>
      </c>
      <c r="M8" s="195" t="str">
        <f t="shared" si="1"/>
        <v/>
      </c>
      <c r="N8" s="195" t="str">
        <f t="shared" si="1"/>
        <v/>
      </c>
      <c r="O8" s="188" t="str">
        <f t="shared" si="2"/>
        <v/>
      </c>
      <c r="P8" s="188" t="str">
        <f t="shared" si="2"/>
        <v/>
      </c>
      <c r="Q8" s="163" t="str">
        <f t="shared" si="2"/>
        <v/>
      </c>
      <c r="R8" s="163" t="str">
        <f t="shared" si="2"/>
        <v/>
      </c>
      <c r="S8" s="163" t="str">
        <f t="shared" si="2"/>
        <v/>
      </c>
      <c r="T8" s="163" t="str">
        <f t="shared" si="2"/>
        <v/>
      </c>
      <c r="U8" s="163" t="str">
        <f t="shared" si="2"/>
        <v/>
      </c>
      <c r="V8" s="163" t="str">
        <f t="shared" si="2"/>
        <v/>
      </c>
      <c r="W8" s="163" t="str">
        <f t="shared" si="2"/>
        <v/>
      </c>
      <c r="X8" s="195" t="str">
        <f t="shared" si="3"/>
        <v/>
      </c>
      <c r="Y8" s="195" t="str">
        <f t="shared" si="3"/>
        <v/>
      </c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</row>
    <row r="9" spans="1:55" ht="11.25" customHeight="1">
      <c r="A9" s="96">
        <v>3</v>
      </c>
      <c r="B9" s="155">
        <f t="shared" si="4"/>
        <v>43499</v>
      </c>
      <c r="C9" s="188" t="str">
        <f t="shared" si="0"/>
        <v/>
      </c>
      <c r="D9" s="188" t="str">
        <f t="shared" si="0"/>
        <v/>
      </c>
      <c r="E9" s="188" t="str">
        <f t="shared" si="0"/>
        <v/>
      </c>
      <c r="F9" s="163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63" t="str">
        <f t="shared" si="0"/>
        <v/>
      </c>
      <c r="L9" s="163" t="str">
        <f t="shared" si="0"/>
        <v/>
      </c>
      <c r="M9" s="195" t="str">
        <f t="shared" si="1"/>
        <v/>
      </c>
      <c r="N9" s="195" t="str">
        <f t="shared" si="1"/>
        <v/>
      </c>
      <c r="O9" s="188" t="str">
        <f t="shared" si="2"/>
        <v/>
      </c>
      <c r="P9" s="188" t="str">
        <f t="shared" si="2"/>
        <v/>
      </c>
      <c r="Q9" s="163" t="str">
        <f t="shared" si="2"/>
        <v/>
      </c>
      <c r="R9" s="163" t="str">
        <f t="shared" si="2"/>
        <v/>
      </c>
      <c r="S9" s="163" t="str">
        <f t="shared" si="2"/>
        <v/>
      </c>
      <c r="T9" s="163" t="str">
        <f t="shared" si="2"/>
        <v/>
      </c>
      <c r="U9" s="163" t="str">
        <f t="shared" si="2"/>
        <v/>
      </c>
      <c r="V9" s="163" t="str">
        <f t="shared" si="2"/>
        <v/>
      </c>
      <c r="W9" s="163" t="str">
        <f t="shared" si="2"/>
        <v/>
      </c>
      <c r="X9" s="195" t="str">
        <f t="shared" si="3"/>
        <v/>
      </c>
      <c r="Y9" s="195" t="str">
        <f t="shared" si="3"/>
        <v/>
      </c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</row>
    <row r="10" spans="1:55" ht="11.25" customHeight="1">
      <c r="A10" s="96">
        <v>4</v>
      </c>
      <c r="B10" s="155">
        <f t="shared" si="4"/>
        <v>43500</v>
      </c>
      <c r="C10" s="188" t="str">
        <f t="shared" si="0"/>
        <v/>
      </c>
      <c r="D10" s="188" t="str">
        <f t="shared" si="0"/>
        <v/>
      </c>
      <c r="E10" s="188" t="str">
        <f t="shared" si="0"/>
        <v/>
      </c>
      <c r="F10" s="163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63" t="str">
        <f t="shared" si="0"/>
        <v/>
      </c>
      <c r="L10" s="163" t="str">
        <f t="shared" si="0"/>
        <v/>
      </c>
      <c r="M10" s="195" t="str">
        <f t="shared" si="1"/>
        <v/>
      </c>
      <c r="N10" s="195" t="str">
        <f t="shared" si="1"/>
        <v/>
      </c>
      <c r="O10" s="188" t="str">
        <f t="shared" si="2"/>
        <v/>
      </c>
      <c r="P10" s="188" t="str">
        <f t="shared" si="2"/>
        <v/>
      </c>
      <c r="Q10" s="163" t="str">
        <f t="shared" si="2"/>
        <v/>
      </c>
      <c r="R10" s="163" t="str">
        <f t="shared" si="2"/>
        <v/>
      </c>
      <c r="S10" s="163" t="str">
        <f t="shared" si="2"/>
        <v/>
      </c>
      <c r="T10" s="163" t="str">
        <f t="shared" si="2"/>
        <v/>
      </c>
      <c r="U10" s="163" t="str">
        <f t="shared" si="2"/>
        <v/>
      </c>
      <c r="V10" s="163" t="str">
        <f t="shared" si="2"/>
        <v/>
      </c>
      <c r="W10" s="163" t="str">
        <f t="shared" si="2"/>
        <v/>
      </c>
      <c r="X10" s="195" t="str">
        <f t="shared" si="3"/>
        <v/>
      </c>
      <c r="Y10" s="195" t="str">
        <f t="shared" si="3"/>
        <v/>
      </c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</row>
    <row r="11" spans="1:55" ht="11.25" customHeight="1">
      <c r="A11" s="96">
        <v>5</v>
      </c>
      <c r="B11" s="155">
        <f t="shared" si="4"/>
        <v>43501</v>
      </c>
      <c r="C11" s="188" t="str">
        <f t="shared" si="0"/>
        <v/>
      </c>
      <c r="D11" s="188" t="str">
        <f t="shared" si="0"/>
        <v/>
      </c>
      <c r="E11" s="188" t="str">
        <f t="shared" si="0"/>
        <v/>
      </c>
      <c r="F11" s="163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63" t="str">
        <f t="shared" si="0"/>
        <v/>
      </c>
      <c r="L11" s="163" t="str">
        <f t="shared" si="0"/>
        <v/>
      </c>
      <c r="M11" s="195" t="str">
        <f t="shared" si="1"/>
        <v/>
      </c>
      <c r="N11" s="195" t="str">
        <f t="shared" si="1"/>
        <v/>
      </c>
      <c r="O11" s="188" t="str">
        <f t="shared" si="2"/>
        <v/>
      </c>
      <c r="P11" s="188" t="str">
        <f t="shared" si="2"/>
        <v/>
      </c>
      <c r="Q11" s="163" t="str">
        <f t="shared" si="2"/>
        <v/>
      </c>
      <c r="R11" s="163" t="str">
        <f t="shared" si="2"/>
        <v/>
      </c>
      <c r="S11" s="163" t="str">
        <f t="shared" si="2"/>
        <v/>
      </c>
      <c r="T11" s="163" t="str">
        <f t="shared" si="2"/>
        <v/>
      </c>
      <c r="U11" s="163" t="str">
        <f t="shared" si="2"/>
        <v/>
      </c>
      <c r="V11" s="163" t="str">
        <f t="shared" si="2"/>
        <v/>
      </c>
      <c r="W11" s="163" t="str">
        <f t="shared" si="2"/>
        <v/>
      </c>
      <c r="X11" s="195" t="str">
        <f t="shared" si="3"/>
        <v/>
      </c>
      <c r="Y11" s="195" t="str">
        <f t="shared" si="3"/>
        <v/>
      </c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</row>
    <row r="12" spans="1:55" ht="11.25" customHeight="1">
      <c r="A12" s="96">
        <v>6</v>
      </c>
      <c r="B12" s="155">
        <f t="shared" si="4"/>
        <v>43502</v>
      </c>
      <c r="C12" s="188" t="str">
        <f t="shared" si="0"/>
        <v/>
      </c>
      <c r="D12" s="188" t="str">
        <f t="shared" si="0"/>
        <v/>
      </c>
      <c r="E12" s="188" t="str">
        <f t="shared" si="0"/>
        <v/>
      </c>
      <c r="F12" s="163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63" t="str">
        <f t="shared" si="0"/>
        <v/>
      </c>
      <c r="L12" s="163" t="str">
        <f t="shared" si="0"/>
        <v/>
      </c>
      <c r="M12" s="195" t="str">
        <f t="shared" si="1"/>
        <v/>
      </c>
      <c r="N12" s="195" t="str">
        <f t="shared" si="1"/>
        <v/>
      </c>
      <c r="O12" s="188" t="str">
        <f t="shared" si="2"/>
        <v/>
      </c>
      <c r="P12" s="188" t="str">
        <f t="shared" si="2"/>
        <v/>
      </c>
      <c r="Q12" s="163" t="str">
        <f t="shared" si="2"/>
        <v/>
      </c>
      <c r="R12" s="163" t="str">
        <f t="shared" si="2"/>
        <v/>
      </c>
      <c r="S12" s="163" t="str">
        <f t="shared" si="2"/>
        <v/>
      </c>
      <c r="T12" s="163" t="str">
        <f t="shared" si="2"/>
        <v/>
      </c>
      <c r="U12" s="163" t="str">
        <f t="shared" si="2"/>
        <v/>
      </c>
      <c r="V12" s="163" t="str">
        <f t="shared" si="2"/>
        <v/>
      </c>
      <c r="W12" s="163" t="str">
        <f t="shared" si="2"/>
        <v/>
      </c>
      <c r="X12" s="195" t="str">
        <f t="shared" si="3"/>
        <v/>
      </c>
      <c r="Y12" s="195" t="str">
        <f t="shared" si="3"/>
        <v/>
      </c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</row>
    <row r="13" spans="1:55" ht="11.25" customHeight="1">
      <c r="A13" s="96">
        <v>7</v>
      </c>
      <c r="B13" s="155">
        <f t="shared" si="4"/>
        <v>43503</v>
      </c>
      <c r="C13" s="188" t="str">
        <f t="shared" si="0"/>
        <v/>
      </c>
      <c r="D13" s="188" t="str">
        <f t="shared" si="0"/>
        <v/>
      </c>
      <c r="E13" s="188" t="str">
        <f t="shared" si="0"/>
        <v/>
      </c>
      <c r="F13" s="163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63" t="str">
        <f t="shared" si="0"/>
        <v/>
      </c>
      <c r="L13" s="163" t="str">
        <f t="shared" si="0"/>
        <v/>
      </c>
      <c r="M13" s="195" t="str">
        <f t="shared" si="1"/>
        <v/>
      </c>
      <c r="N13" s="195" t="str">
        <f t="shared" si="1"/>
        <v/>
      </c>
      <c r="O13" s="188" t="str">
        <f t="shared" si="2"/>
        <v/>
      </c>
      <c r="P13" s="188" t="str">
        <f t="shared" si="2"/>
        <v/>
      </c>
      <c r="Q13" s="163" t="str">
        <f t="shared" si="2"/>
        <v/>
      </c>
      <c r="R13" s="163" t="str">
        <f t="shared" si="2"/>
        <v/>
      </c>
      <c r="S13" s="163" t="str">
        <f t="shared" si="2"/>
        <v/>
      </c>
      <c r="T13" s="163" t="str">
        <f t="shared" si="2"/>
        <v/>
      </c>
      <c r="U13" s="163" t="str">
        <f t="shared" si="2"/>
        <v/>
      </c>
      <c r="V13" s="163" t="str">
        <f t="shared" si="2"/>
        <v/>
      </c>
      <c r="W13" s="163" t="str">
        <f t="shared" si="2"/>
        <v/>
      </c>
      <c r="X13" s="195" t="str">
        <f t="shared" si="3"/>
        <v/>
      </c>
      <c r="Y13" s="195" t="str">
        <f t="shared" si="3"/>
        <v/>
      </c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</row>
    <row r="14" spans="1:55" ht="11.25" customHeight="1">
      <c r="A14" s="96">
        <v>8</v>
      </c>
      <c r="B14" s="155">
        <f t="shared" si="4"/>
        <v>43504</v>
      </c>
      <c r="C14" s="188" t="str">
        <f t="shared" si="0"/>
        <v/>
      </c>
      <c r="D14" s="188" t="str">
        <f t="shared" si="0"/>
        <v/>
      </c>
      <c r="E14" s="188" t="str">
        <f t="shared" si="0"/>
        <v/>
      </c>
      <c r="F14" s="163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63" t="str">
        <f t="shared" si="0"/>
        <v/>
      </c>
      <c r="L14" s="163" t="str">
        <f t="shared" si="0"/>
        <v/>
      </c>
      <c r="M14" s="195" t="str">
        <f t="shared" si="1"/>
        <v/>
      </c>
      <c r="N14" s="195" t="str">
        <f t="shared" si="1"/>
        <v/>
      </c>
      <c r="O14" s="188" t="str">
        <f t="shared" si="2"/>
        <v/>
      </c>
      <c r="P14" s="188" t="str">
        <f t="shared" si="2"/>
        <v/>
      </c>
      <c r="Q14" s="163" t="str">
        <f t="shared" si="2"/>
        <v/>
      </c>
      <c r="R14" s="163" t="str">
        <f t="shared" si="2"/>
        <v/>
      </c>
      <c r="S14" s="163" t="str">
        <f t="shared" si="2"/>
        <v/>
      </c>
      <c r="T14" s="163" t="str">
        <f t="shared" si="2"/>
        <v/>
      </c>
      <c r="U14" s="163" t="str">
        <f t="shared" si="2"/>
        <v/>
      </c>
      <c r="V14" s="163" t="str">
        <f t="shared" si="2"/>
        <v/>
      </c>
      <c r="W14" s="163" t="str">
        <f t="shared" si="2"/>
        <v/>
      </c>
      <c r="X14" s="195" t="str">
        <f t="shared" si="3"/>
        <v/>
      </c>
      <c r="Y14" s="195" t="str">
        <f t="shared" si="3"/>
        <v/>
      </c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</row>
    <row r="15" spans="1:55" ht="11.25" customHeight="1">
      <c r="A15" s="96">
        <v>9</v>
      </c>
      <c r="B15" s="155">
        <f t="shared" si="4"/>
        <v>43505</v>
      </c>
      <c r="C15" s="188" t="str">
        <f t="shared" si="0"/>
        <v/>
      </c>
      <c r="D15" s="188" t="str">
        <f t="shared" si="0"/>
        <v/>
      </c>
      <c r="E15" s="188" t="str">
        <f t="shared" si="0"/>
        <v/>
      </c>
      <c r="F15" s="163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63" t="str">
        <f t="shared" si="0"/>
        <v/>
      </c>
      <c r="L15" s="163" t="str">
        <f t="shared" si="0"/>
        <v/>
      </c>
      <c r="M15" s="195" t="str">
        <f t="shared" si="1"/>
        <v/>
      </c>
      <c r="N15" s="195" t="str">
        <f t="shared" si="1"/>
        <v/>
      </c>
      <c r="O15" s="188" t="str">
        <f t="shared" si="2"/>
        <v/>
      </c>
      <c r="P15" s="188" t="str">
        <f t="shared" si="2"/>
        <v/>
      </c>
      <c r="Q15" s="163" t="str">
        <f t="shared" si="2"/>
        <v/>
      </c>
      <c r="R15" s="163" t="str">
        <f t="shared" si="2"/>
        <v/>
      </c>
      <c r="S15" s="163" t="str">
        <f t="shared" si="2"/>
        <v/>
      </c>
      <c r="T15" s="163" t="str">
        <f t="shared" si="2"/>
        <v/>
      </c>
      <c r="U15" s="163" t="str">
        <f t="shared" si="2"/>
        <v/>
      </c>
      <c r="V15" s="163" t="str">
        <f t="shared" si="2"/>
        <v/>
      </c>
      <c r="W15" s="163" t="str">
        <f t="shared" si="2"/>
        <v/>
      </c>
      <c r="X15" s="195" t="str">
        <f t="shared" si="3"/>
        <v/>
      </c>
      <c r="Y15" s="195" t="str">
        <f t="shared" si="3"/>
        <v/>
      </c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</row>
    <row r="16" spans="1:55" ht="11.25" customHeight="1">
      <c r="A16" s="96">
        <v>10</v>
      </c>
      <c r="B16" s="155">
        <f t="shared" si="4"/>
        <v>43506</v>
      </c>
      <c r="C16" s="188" t="str">
        <f t="shared" si="0"/>
        <v/>
      </c>
      <c r="D16" s="188" t="str">
        <f t="shared" si="0"/>
        <v/>
      </c>
      <c r="E16" s="188" t="str">
        <f t="shared" si="0"/>
        <v/>
      </c>
      <c r="F16" s="163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63" t="str">
        <f t="shared" si="0"/>
        <v/>
      </c>
      <c r="L16" s="163" t="str">
        <f t="shared" si="0"/>
        <v/>
      </c>
      <c r="M16" s="195" t="str">
        <f t="shared" si="1"/>
        <v/>
      </c>
      <c r="N16" s="195" t="str">
        <f t="shared" si="1"/>
        <v/>
      </c>
      <c r="O16" s="188" t="str">
        <f t="shared" si="2"/>
        <v/>
      </c>
      <c r="P16" s="188" t="str">
        <f t="shared" si="2"/>
        <v/>
      </c>
      <c r="Q16" s="163" t="str">
        <f t="shared" si="2"/>
        <v/>
      </c>
      <c r="R16" s="163" t="str">
        <f t="shared" si="2"/>
        <v/>
      </c>
      <c r="S16" s="163" t="str">
        <f t="shared" si="2"/>
        <v/>
      </c>
      <c r="T16" s="163" t="str">
        <f t="shared" si="2"/>
        <v/>
      </c>
      <c r="U16" s="163" t="str">
        <f t="shared" si="2"/>
        <v/>
      </c>
      <c r="V16" s="163" t="str">
        <f t="shared" si="2"/>
        <v/>
      </c>
      <c r="W16" s="163" t="str">
        <f t="shared" si="2"/>
        <v/>
      </c>
      <c r="X16" s="195" t="str">
        <f t="shared" si="3"/>
        <v/>
      </c>
      <c r="Y16" s="195" t="str">
        <f t="shared" si="3"/>
        <v/>
      </c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</row>
    <row r="17" spans="1:50" ht="11.25" customHeight="1">
      <c r="A17" s="96">
        <v>11</v>
      </c>
      <c r="B17" s="155">
        <f t="shared" si="4"/>
        <v>43507</v>
      </c>
      <c r="C17" s="188" t="str">
        <f t="shared" si="0"/>
        <v/>
      </c>
      <c r="D17" s="188" t="str">
        <f t="shared" si="0"/>
        <v/>
      </c>
      <c r="E17" s="188" t="str">
        <f t="shared" si="0"/>
        <v/>
      </c>
      <c r="F17" s="163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63" t="str">
        <f t="shared" si="0"/>
        <v/>
      </c>
      <c r="L17" s="163" t="str">
        <f t="shared" si="0"/>
        <v/>
      </c>
      <c r="M17" s="195" t="str">
        <f t="shared" si="1"/>
        <v/>
      </c>
      <c r="N17" s="195" t="str">
        <f t="shared" si="1"/>
        <v/>
      </c>
      <c r="O17" s="188" t="str">
        <f t="shared" si="2"/>
        <v/>
      </c>
      <c r="P17" s="188" t="str">
        <f t="shared" si="2"/>
        <v/>
      </c>
      <c r="Q17" s="163" t="str">
        <f t="shared" si="2"/>
        <v/>
      </c>
      <c r="R17" s="163" t="str">
        <f t="shared" si="2"/>
        <v/>
      </c>
      <c r="S17" s="163" t="str">
        <f t="shared" si="2"/>
        <v/>
      </c>
      <c r="T17" s="163" t="str">
        <f t="shared" si="2"/>
        <v/>
      </c>
      <c r="U17" s="163" t="str">
        <f t="shared" si="2"/>
        <v/>
      </c>
      <c r="V17" s="163" t="str">
        <f t="shared" si="2"/>
        <v/>
      </c>
      <c r="W17" s="163" t="str">
        <f t="shared" si="2"/>
        <v/>
      </c>
      <c r="X17" s="195" t="str">
        <f t="shared" si="3"/>
        <v/>
      </c>
      <c r="Y17" s="195" t="str">
        <f t="shared" si="3"/>
        <v/>
      </c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</row>
    <row r="18" spans="1:50" ht="11.25" customHeight="1">
      <c r="A18" s="96">
        <v>12</v>
      </c>
      <c r="B18" s="155">
        <f t="shared" si="4"/>
        <v>43508</v>
      </c>
      <c r="C18" s="188" t="str">
        <f t="shared" si="0"/>
        <v/>
      </c>
      <c r="D18" s="188" t="str">
        <f t="shared" si="0"/>
        <v/>
      </c>
      <c r="E18" s="188" t="str">
        <f t="shared" si="0"/>
        <v/>
      </c>
      <c r="F18" s="163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63" t="str">
        <f t="shared" si="0"/>
        <v/>
      </c>
      <c r="L18" s="163" t="str">
        <f t="shared" si="0"/>
        <v/>
      </c>
      <c r="M18" s="195" t="str">
        <f t="shared" si="1"/>
        <v/>
      </c>
      <c r="N18" s="195" t="str">
        <f t="shared" si="1"/>
        <v/>
      </c>
      <c r="O18" s="188" t="str">
        <f t="shared" si="2"/>
        <v/>
      </c>
      <c r="P18" s="188" t="str">
        <f t="shared" si="2"/>
        <v/>
      </c>
      <c r="Q18" s="163" t="str">
        <f t="shared" si="2"/>
        <v/>
      </c>
      <c r="R18" s="163" t="str">
        <f t="shared" si="2"/>
        <v/>
      </c>
      <c r="S18" s="163" t="str">
        <f t="shared" si="2"/>
        <v/>
      </c>
      <c r="T18" s="163" t="str">
        <f t="shared" si="2"/>
        <v/>
      </c>
      <c r="U18" s="163" t="str">
        <f t="shared" si="2"/>
        <v/>
      </c>
      <c r="V18" s="163" t="str">
        <f t="shared" si="2"/>
        <v/>
      </c>
      <c r="W18" s="163" t="str">
        <f t="shared" si="2"/>
        <v/>
      </c>
      <c r="X18" s="195" t="str">
        <f t="shared" si="3"/>
        <v/>
      </c>
      <c r="Y18" s="195" t="str">
        <f t="shared" si="3"/>
        <v/>
      </c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</row>
    <row r="19" spans="1:50" ht="11.25" customHeight="1">
      <c r="A19" s="96">
        <v>13</v>
      </c>
      <c r="B19" s="155">
        <f t="shared" si="4"/>
        <v>43509</v>
      </c>
      <c r="C19" s="188" t="str">
        <f t="shared" si="0"/>
        <v/>
      </c>
      <c r="D19" s="188" t="str">
        <f t="shared" si="0"/>
        <v/>
      </c>
      <c r="E19" s="188" t="str">
        <f t="shared" si="0"/>
        <v/>
      </c>
      <c r="F19" s="163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63" t="str">
        <f t="shared" si="0"/>
        <v/>
      </c>
      <c r="L19" s="163" t="str">
        <f t="shared" si="0"/>
        <v/>
      </c>
      <c r="M19" s="195" t="str">
        <f t="shared" si="1"/>
        <v/>
      </c>
      <c r="N19" s="195" t="str">
        <f t="shared" si="1"/>
        <v/>
      </c>
      <c r="O19" s="188" t="str">
        <f t="shared" si="2"/>
        <v/>
      </c>
      <c r="P19" s="188" t="str">
        <f t="shared" si="2"/>
        <v/>
      </c>
      <c r="Q19" s="163" t="str">
        <f t="shared" si="2"/>
        <v/>
      </c>
      <c r="R19" s="163" t="str">
        <f t="shared" si="2"/>
        <v/>
      </c>
      <c r="S19" s="163" t="str">
        <f t="shared" si="2"/>
        <v/>
      </c>
      <c r="T19" s="163" t="str">
        <f t="shared" si="2"/>
        <v/>
      </c>
      <c r="U19" s="163" t="str">
        <f t="shared" si="2"/>
        <v/>
      </c>
      <c r="V19" s="163" t="str">
        <f t="shared" si="2"/>
        <v/>
      </c>
      <c r="W19" s="163" t="str">
        <f t="shared" si="2"/>
        <v/>
      </c>
      <c r="X19" s="195" t="str">
        <f t="shared" si="3"/>
        <v/>
      </c>
      <c r="Y19" s="195" t="str">
        <f t="shared" si="3"/>
        <v/>
      </c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</row>
    <row r="20" spans="1:50" ht="11.25" customHeight="1">
      <c r="A20" s="96">
        <v>14</v>
      </c>
      <c r="B20" s="155">
        <f t="shared" si="4"/>
        <v>43510</v>
      </c>
      <c r="C20" s="188" t="str">
        <f t="shared" si="0"/>
        <v/>
      </c>
      <c r="D20" s="188" t="str">
        <f t="shared" si="0"/>
        <v/>
      </c>
      <c r="E20" s="188" t="str">
        <f t="shared" si="0"/>
        <v/>
      </c>
      <c r="F20" s="163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63" t="str">
        <f t="shared" si="0"/>
        <v/>
      </c>
      <c r="L20" s="163" t="str">
        <f t="shared" si="0"/>
        <v/>
      </c>
      <c r="M20" s="195" t="str">
        <f t="shared" si="1"/>
        <v/>
      </c>
      <c r="N20" s="195" t="str">
        <f t="shared" si="1"/>
        <v/>
      </c>
      <c r="O20" s="188" t="str">
        <f t="shared" si="2"/>
        <v/>
      </c>
      <c r="P20" s="188" t="str">
        <f t="shared" si="2"/>
        <v/>
      </c>
      <c r="Q20" s="163" t="str">
        <f t="shared" si="2"/>
        <v/>
      </c>
      <c r="R20" s="163" t="str">
        <f t="shared" si="2"/>
        <v/>
      </c>
      <c r="S20" s="163" t="str">
        <f t="shared" si="2"/>
        <v/>
      </c>
      <c r="T20" s="163" t="str">
        <f t="shared" si="2"/>
        <v/>
      </c>
      <c r="U20" s="163" t="str">
        <f t="shared" si="2"/>
        <v/>
      </c>
      <c r="V20" s="163" t="str">
        <f t="shared" si="2"/>
        <v/>
      </c>
      <c r="W20" s="163" t="str">
        <f t="shared" si="2"/>
        <v/>
      </c>
      <c r="X20" s="195" t="str">
        <f t="shared" si="3"/>
        <v/>
      </c>
      <c r="Y20" s="195" t="str">
        <f t="shared" si="3"/>
        <v/>
      </c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</row>
    <row r="21" spans="1:50" ht="11.25" customHeight="1">
      <c r="A21" s="96">
        <v>15</v>
      </c>
      <c r="B21" s="155">
        <f t="shared" si="4"/>
        <v>43511</v>
      </c>
      <c r="C21" s="188" t="str">
        <f t="shared" si="0"/>
        <v/>
      </c>
      <c r="D21" s="188" t="str">
        <f t="shared" si="0"/>
        <v/>
      </c>
      <c r="E21" s="188" t="str">
        <f t="shared" si="0"/>
        <v/>
      </c>
      <c r="F21" s="163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63" t="str">
        <f t="shared" si="0"/>
        <v/>
      </c>
      <c r="L21" s="163" t="str">
        <f t="shared" si="0"/>
        <v/>
      </c>
      <c r="M21" s="195" t="str">
        <f t="shared" si="1"/>
        <v/>
      </c>
      <c r="N21" s="195" t="str">
        <f t="shared" si="1"/>
        <v/>
      </c>
      <c r="O21" s="188" t="str">
        <f t="shared" si="2"/>
        <v/>
      </c>
      <c r="P21" s="188" t="str">
        <f t="shared" si="2"/>
        <v/>
      </c>
      <c r="Q21" s="163" t="str">
        <f t="shared" si="2"/>
        <v/>
      </c>
      <c r="R21" s="163" t="str">
        <f t="shared" si="2"/>
        <v/>
      </c>
      <c r="S21" s="163" t="str">
        <f t="shared" si="2"/>
        <v/>
      </c>
      <c r="T21" s="163" t="str">
        <f t="shared" si="2"/>
        <v/>
      </c>
      <c r="U21" s="163" t="str">
        <f t="shared" si="2"/>
        <v/>
      </c>
      <c r="V21" s="163" t="str">
        <f t="shared" si="2"/>
        <v/>
      </c>
      <c r="W21" s="163" t="str">
        <f t="shared" si="2"/>
        <v/>
      </c>
      <c r="X21" s="195" t="str">
        <f t="shared" si="3"/>
        <v/>
      </c>
      <c r="Y21" s="195" t="str">
        <f t="shared" si="3"/>
        <v/>
      </c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</row>
    <row r="22" spans="1:50" ht="11.25" customHeight="1">
      <c r="A22" s="96">
        <v>16</v>
      </c>
      <c r="B22" s="155">
        <f t="shared" si="4"/>
        <v>43512</v>
      </c>
      <c r="C22" s="188" t="str">
        <f t="shared" si="0"/>
        <v/>
      </c>
      <c r="D22" s="188" t="str">
        <f t="shared" si="0"/>
        <v/>
      </c>
      <c r="E22" s="188" t="str">
        <f t="shared" si="0"/>
        <v/>
      </c>
      <c r="F22" s="163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63" t="str">
        <f t="shared" si="0"/>
        <v/>
      </c>
      <c r="L22" s="163" t="str">
        <f t="shared" si="0"/>
        <v/>
      </c>
      <c r="M22" s="195" t="str">
        <f t="shared" si="1"/>
        <v/>
      </c>
      <c r="N22" s="195" t="str">
        <f t="shared" si="1"/>
        <v/>
      </c>
      <c r="O22" s="188" t="str">
        <f t="shared" si="2"/>
        <v/>
      </c>
      <c r="P22" s="188" t="str">
        <f t="shared" si="2"/>
        <v/>
      </c>
      <c r="Q22" s="163" t="str">
        <f t="shared" si="2"/>
        <v/>
      </c>
      <c r="R22" s="163" t="str">
        <f t="shared" si="2"/>
        <v/>
      </c>
      <c r="S22" s="163" t="str">
        <f t="shared" si="2"/>
        <v/>
      </c>
      <c r="T22" s="163" t="str">
        <f t="shared" si="2"/>
        <v/>
      </c>
      <c r="U22" s="163" t="str">
        <f t="shared" si="2"/>
        <v/>
      </c>
      <c r="V22" s="163" t="str">
        <f t="shared" si="2"/>
        <v/>
      </c>
      <c r="W22" s="163" t="str">
        <f t="shared" si="2"/>
        <v/>
      </c>
      <c r="X22" s="195" t="str">
        <f t="shared" si="3"/>
        <v/>
      </c>
      <c r="Y22" s="195" t="str">
        <f t="shared" si="3"/>
        <v/>
      </c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</row>
    <row r="23" spans="1:50" ht="11.25" customHeight="1">
      <c r="A23" s="96">
        <v>17</v>
      </c>
      <c r="B23" s="155">
        <f t="shared" si="4"/>
        <v>43513</v>
      </c>
      <c r="C23" s="188" t="str">
        <f t="shared" si="0"/>
        <v/>
      </c>
      <c r="D23" s="188" t="str">
        <f t="shared" si="0"/>
        <v/>
      </c>
      <c r="E23" s="188" t="str">
        <f t="shared" si="0"/>
        <v/>
      </c>
      <c r="F23" s="163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63" t="str">
        <f t="shared" si="0"/>
        <v/>
      </c>
      <c r="L23" s="163" t="str">
        <f t="shared" si="0"/>
        <v/>
      </c>
      <c r="M23" s="195" t="str">
        <f t="shared" si="1"/>
        <v/>
      </c>
      <c r="N23" s="195" t="str">
        <f t="shared" si="1"/>
        <v/>
      </c>
      <c r="O23" s="188" t="str">
        <f t="shared" si="2"/>
        <v/>
      </c>
      <c r="P23" s="188" t="str">
        <f t="shared" si="2"/>
        <v/>
      </c>
      <c r="Q23" s="163" t="str">
        <f t="shared" si="2"/>
        <v/>
      </c>
      <c r="R23" s="163" t="str">
        <f t="shared" si="2"/>
        <v/>
      </c>
      <c r="S23" s="163" t="str">
        <f t="shared" si="2"/>
        <v/>
      </c>
      <c r="T23" s="163" t="str">
        <f t="shared" si="2"/>
        <v/>
      </c>
      <c r="U23" s="163" t="str">
        <f t="shared" si="2"/>
        <v/>
      </c>
      <c r="V23" s="163" t="str">
        <f t="shared" si="2"/>
        <v/>
      </c>
      <c r="W23" s="163" t="str">
        <f t="shared" si="2"/>
        <v/>
      </c>
      <c r="X23" s="195" t="str">
        <f t="shared" si="3"/>
        <v/>
      </c>
      <c r="Y23" s="195" t="str">
        <f t="shared" si="3"/>
        <v/>
      </c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</row>
    <row r="24" spans="1:50" ht="11.25" customHeight="1">
      <c r="A24" s="96">
        <v>18</v>
      </c>
      <c r="B24" s="155">
        <f t="shared" si="4"/>
        <v>43514</v>
      </c>
      <c r="C24" s="188" t="str">
        <f t="shared" si="0"/>
        <v/>
      </c>
      <c r="D24" s="188" t="str">
        <f t="shared" si="0"/>
        <v/>
      </c>
      <c r="E24" s="188" t="str">
        <f t="shared" si="0"/>
        <v/>
      </c>
      <c r="F24" s="163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63" t="str">
        <f t="shared" si="0"/>
        <v/>
      </c>
      <c r="L24" s="163" t="str">
        <f t="shared" si="0"/>
        <v/>
      </c>
      <c r="M24" s="195" t="str">
        <f t="shared" si="1"/>
        <v/>
      </c>
      <c r="N24" s="195" t="str">
        <f t="shared" si="1"/>
        <v/>
      </c>
      <c r="O24" s="188" t="str">
        <f t="shared" si="2"/>
        <v/>
      </c>
      <c r="P24" s="188" t="str">
        <f t="shared" si="2"/>
        <v/>
      </c>
      <c r="Q24" s="163" t="str">
        <f t="shared" si="2"/>
        <v/>
      </c>
      <c r="R24" s="163" t="str">
        <f t="shared" si="2"/>
        <v/>
      </c>
      <c r="S24" s="163" t="str">
        <f t="shared" si="2"/>
        <v/>
      </c>
      <c r="T24" s="163" t="str">
        <f t="shared" si="2"/>
        <v/>
      </c>
      <c r="U24" s="163" t="str">
        <f t="shared" si="2"/>
        <v/>
      </c>
      <c r="V24" s="163" t="str">
        <f t="shared" si="2"/>
        <v/>
      </c>
      <c r="W24" s="163" t="str">
        <f t="shared" si="2"/>
        <v/>
      </c>
      <c r="X24" s="195" t="str">
        <f t="shared" si="3"/>
        <v/>
      </c>
      <c r="Y24" s="195" t="str">
        <f t="shared" si="3"/>
        <v/>
      </c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</row>
    <row r="25" spans="1:50" ht="11.25" customHeight="1">
      <c r="A25" s="96">
        <v>19</v>
      </c>
      <c r="B25" s="155">
        <f t="shared" si="4"/>
        <v>43515</v>
      </c>
      <c r="C25" s="188" t="str">
        <f t="shared" si="0"/>
        <v/>
      </c>
      <c r="D25" s="188" t="str">
        <f t="shared" si="0"/>
        <v/>
      </c>
      <c r="E25" s="188" t="str">
        <f t="shared" si="0"/>
        <v/>
      </c>
      <c r="F25" s="163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63" t="str">
        <f t="shared" si="0"/>
        <v/>
      </c>
      <c r="L25" s="163" t="str">
        <f t="shared" si="0"/>
        <v/>
      </c>
      <c r="M25" s="195" t="str">
        <f t="shared" si="1"/>
        <v/>
      </c>
      <c r="N25" s="195" t="str">
        <f t="shared" si="1"/>
        <v/>
      </c>
      <c r="O25" s="188" t="str">
        <f t="shared" si="2"/>
        <v/>
      </c>
      <c r="P25" s="188" t="str">
        <f t="shared" si="2"/>
        <v/>
      </c>
      <c r="Q25" s="163" t="str">
        <f t="shared" si="2"/>
        <v/>
      </c>
      <c r="R25" s="163" t="str">
        <f t="shared" si="2"/>
        <v/>
      </c>
      <c r="S25" s="163" t="str">
        <f t="shared" si="2"/>
        <v/>
      </c>
      <c r="T25" s="163" t="str">
        <f t="shared" si="2"/>
        <v/>
      </c>
      <c r="U25" s="163" t="str">
        <f t="shared" si="2"/>
        <v/>
      </c>
      <c r="V25" s="163" t="str">
        <f t="shared" si="2"/>
        <v/>
      </c>
      <c r="W25" s="163" t="str">
        <f t="shared" si="2"/>
        <v/>
      </c>
      <c r="X25" s="195" t="str">
        <f t="shared" si="3"/>
        <v/>
      </c>
      <c r="Y25" s="195" t="str">
        <f t="shared" si="3"/>
        <v/>
      </c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</row>
    <row r="26" spans="1:50" ht="11.25" customHeight="1">
      <c r="A26" s="96">
        <v>20</v>
      </c>
      <c r="B26" s="155">
        <f t="shared" si="4"/>
        <v>43516</v>
      </c>
      <c r="C26" s="188" t="str">
        <f t="shared" si="0"/>
        <v/>
      </c>
      <c r="D26" s="188" t="str">
        <f t="shared" si="0"/>
        <v/>
      </c>
      <c r="E26" s="188" t="str">
        <f t="shared" si="0"/>
        <v/>
      </c>
      <c r="F26" s="163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63" t="str">
        <f t="shared" si="0"/>
        <v/>
      </c>
      <c r="L26" s="163" t="str">
        <f t="shared" si="0"/>
        <v/>
      </c>
      <c r="M26" s="195" t="str">
        <f t="shared" si="1"/>
        <v/>
      </c>
      <c r="N26" s="195" t="str">
        <f t="shared" si="1"/>
        <v/>
      </c>
      <c r="O26" s="188" t="str">
        <f t="shared" si="2"/>
        <v/>
      </c>
      <c r="P26" s="188" t="str">
        <f t="shared" si="2"/>
        <v/>
      </c>
      <c r="Q26" s="163" t="str">
        <f t="shared" si="2"/>
        <v/>
      </c>
      <c r="R26" s="163" t="str">
        <f t="shared" si="2"/>
        <v/>
      </c>
      <c r="S26" s="163" t="str">
        <f t="shared" si="2"/>
        <v/>
      </c>
      <c r="T26" s="163" t="str">
        <f t="shared" si="2"/>
        <v/>
      </c>
      <c r="U26" s="163" t="str">
        <f t="shared" si="2"/>
        <v/>
      </c>
      <c r="V26" s="163" t="str">
        <f t="shared" si="2"/>
        <v/>
      </c>
      <c r="W26" s="163" t="str">
        <f t="shared" si="2"/>
        <v/>
      </c>
      <c r="X26" s="195" t="str">
        <f t="shared" si="3"/>
        <v/>
      </c>
      <c r="Y26" s="195" t="str">
        <f t="shared" si="3"/>
        <v/>
      </c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</row>
    <row r="27" spans="1:50" ht="11.25" customHeight="1">
      <c r="A27" s="96">
        <v>21</v>
      </c>
      <c r="B27" s="155">
        <f t="shared" si="4"/>
        <v>43517</v>
      </c>
      <c r="C27" s="188" t="str">
        <f t="shared" si="0"/>
        <v/>
      </c>
      <c r="D27" s="188" t="str">
        <f t="shared" si="0"/>
        <v/>
      </c>
      <c r="E27" s="188" t="str">
        <f t="shared" si="0"/>
        <v/>
      </c>
      <c r="F27" s="163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63" t="str">
        <f t="shared" si="0"/>
        <v/>
      </c>
      <c r="L27" s="163" t="str">
        <f t="shared" si="0"/>
        <v/>
      </c>
      <c r="M27" s="195" t="str">
        <f t="shared" si="1"/>
        <v/>
      </c>
      <c r="N27" s="195" t="str">
        <f t="shared" si="1"/>
        <v/>
      </c>
      <c r="O27" s="188" t="str">
        <f t="shared" si="2"/>
        <v/>
      </c>
      <c r="P27" s="188" t="str">
        <f t="shared" si="2"/>
        <v/>
      </c>
      <c r="Q27" s="163" t="str">
        <f t="shared" si="2"/>
        <v/>
      </c>
      <c r="R27" s="163" t="str">
        <f t="shared" si="2"/>
        <v/>
      </c>
      <c r="S27" s="163" t="str">
        <f t="shared" si="2"/>
        <v/>
      </c>
      <c r="T27" s="163" t="str">
        <f t="shared" si="2"/>
        <v/>
      </c>
      <c r="U27" s="163" t="str">
        <f t="shared" si="2"/>
        <v/>
      </c>
      <c r="V27" s="163" t="str">
        <f t="shared" si="2"/>
        <v/>
      </c>
      <c r="W27" s="163" t="str">
        <f t="shared" si="2"/>
        <v/>
      </c>
      <c r="X27" s="195" t="str">
        <f t="shared" si="3"/>
        <v/>
      </c>
      <c r="Y27" s="195" t="str">
        <f t="shared" si="3"/>
        <v/>
      </c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</row>
    <row r="28" spans="1:50" ht="11.25" customHeight="1">
      <c r="A28" s="96">
        <v>22</v>
      </c>
      <c r="B28" s="155">
        <f t="shared" si="4"/>
        <v>43518</v>
      </c>
      <c r="C28" s="188" t="str">
        <f t="shared" si="0"/>
        <v/>
      </c>
      <c r="D28" s="188" t="str">
        <f t="shared" si="0"/>
        <v/>
      </c>
      <c r="E28" s="188" t="str">
        <f t="shared" si="0"/>
        <v/>
      </c>
      <c r="F28" s="163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63" t="str">
        <f t="shared" si="0"/>
        <v/>
      </c>
      <c r="L28" s="163" t="str">
        <f t="shared" si="0"/>
        <v/>
      </c>
      <c r="M28" s="195" t="str">
        <f t="shared" si="1"/>
        <v/>
      </c>
      <c r="N28" s="195" t="str">
        <f t="shared" si="1"/>
        <v/>
      </c>
      <c r="O28" s="188" t="str">
        <f t="shared" si="2"/>
        <v/>
      </c>
      <c r="P28" s="188" t="str">
        <f t="shared" si="2"/>
        <v/>
      </c>
      <c r="Q28" s="163" t="str">
        <f t="shared" si="2"/>
        <v/>
      </c>
      <c r="R28" s="163" t="str">
        <f t="shared" si="2"/>
        <v/>
      </c>
      <c r="S28" s="163" t="str">
        <f t="shared" si="2"/>
        <v/>
      </c>
      <c r="T28" s="163" t="str">
        <f t="shared" si="2"/>
        <v/>
      </c>
      <c r="U28" s="163" t="str">
        <f t="shared" si="2"/>
        <v/>
      </c>
      <c r="V28" s="163" t="str">
        <f t="shared" si="2"/>
        <v/>
      </c>
      <c r="W28" s="163" t="str">
        <f t="shared" si="2"/>
        <v/>
      </c>
      <c r="X28" s="195" t="str">
        <f t="shared" si="3"/>
        <v/>
      </c>
      <c r="Y28" s="195" t="str">
        <f t="shared" si="3"/>
        <v/>
      </c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</row>
    <row r="29" spans="1:50" ht="11.25" customHeight="1">
      <c r="A29" s="96">
        <v>23</v>
      </c>
      <c r="B29" s="155">
        <f t="shared" si="4"/>
        <v>43519</v>
      </c>
      <c r="C29" s="188" t="str">
        <f t="shared" si="0"/>
        <v/>
      </c>
      <c r="D29" s="188" t="str">
        <f t="shared" si="0"/>
        <v/>
      </c>
      <c r="E29" s="188" t="str">
        <f t="shared" si="0"/>
        <v/>
      </c>
      <c r="F29" s="163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63" t="str">
        <f t="shared" si="0"/>
        <v/>
      </c>
      <c r="L29" s="163" t="str">
        <f t="shared" si="0"/>
        <v/>
      </c>
      <c r="M29" s="195" t="str">
        <f t="shared" si="1"/>
        <v/>
      </c>
      <c r="N29" s="195" t="str">
        <f t="shared" si="1"/>
        <v/>
      </c>
      <c r="O29" s="188" t="str">
        <f t="shared" si="2"/>
        <v/>
      </c>
      <c r="P29" s="188" t="str">
        <f t="shared" si="2"/>
        <v/>
      </c>
      <c r="Q29" s="163" t="str">
        <f t="shared" si="2"/>
        <v/>
      </c>
      <c r="R29" s="163" t="str">
        <f t="shared" si="2"/>
        <v/>
      </c>
      <c r="S29" s="163" t="str">
        <f t="shared" si="2"/>
        <v/>
      </c>
      <c r="T29" s="163" t="str">
        <f t="shared" si="2"/>
        <v/>
      </c>
      <c r="U29" s="163" t="str">
        <f t="shared" si="2"/>
        <v/>
      </c>
      <c r="V29" s="163" t="str">
        <f t="shared" si="2"/>
        <v/>
      </c>
      <c r="W29" s="163" t="str">
        <f t="shared" si="2"/>
        <v/>
      </c>
      <c r="X29" s="195" t="str">
        <f t="shared" si="3"/>
        <v/>
      </c>
      <c r="Y29" s="195" t="str">
        <f t="shared" si="3"/>
        <v/>
      </c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</row>
    <row r="30" spans="1:50" ht="11.25" customHeight="1">
      <c r="A30" s="96">
        <v>24</v>
      </c>
      <c r="B30" s="155">
        <f t="shared" si="4"/>
        <v>43520</v>
      </c>
      <c r="C30" s="188" t="str">
        <f t="shared" si="0"/>
        <v/>
      </c>
      <c r="D30" s="188" t="str">
        <f t="shared" si="0"/>
        <v/>
      </c>
      <c r="E30" s="188" t="str">
        <f t="shared" si="0"/>
        <v/>
      </c>
      <c r="F30" s="163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63" t="str">
        <f t="shared" si="0"/>
        <v/>
      </c>
      <c r="L30" s="163" t="str">
        <f t="shared" si="0"/>
        <v/>
      </c>
      <c r="M30" s="195" t="str">
        <f t="shared" si="1"/>
        <v/>
      </c>
      <c r="N30" s="195" t="str">
        <f t="shared" si="1"/>
        <v/>
      </c>
      <c r="O30" s="188" t="str">
        <f t="shared" si="2"/>
        <v/>
      </c>
      <c r="P30" s="188" t="str">
        <f t="shared" si="2"/>
        <v/>
      </c>
      <c r="Q30" s="163" t="str">
        <f t="shared" si="2"/>
        <v/>
      </c>
      <c r="R30" s="163" t="str">
        <f t="shared" si="2"/>
        <v/>
      </c>
      <c r="S30" s="163" t="str">
        <f t="shared" si="2"/>
        <v/>
      </c>
      <c r="T30" s="163" t="str">
        <f t="shared" si="2"/>
        <v/>
      </c>
      <c r="U30" s="163" t="str">
        <f t="shared" si="2"/>
        <v/>
      </c>
      <c r="V30" s="163" t="str">
        <f t="shared" si="2"/>
        <v/>
      </c>
      <c r="W30" s="163" t="str">
        <f t="shared" si="2"/>
        <v/>
      </c>
      <c r="X30" s="195" t="str">
        <f t="shared" si="3"/>
        <v/>
      </c>
      <c r="Y30" s="195" t="str">
        <f t="shared" si="3"/>
        <v/>
      </c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</row>
    <row r="31" spans="1:50" ht="11.25" customHeight="1">
      <c r="A31" s="96">
        <v>25</v>
      </c>
      <c r="B31" s="155">
        <f t="shared" si="4"/>
        <v>43521</v>
      </c>
      <c r="C31" s="188" t="str">
        <f t="shared" si="0"/>
        <v/>
      </c>
      <c r="D31" s="188" t="str">
        <f t="shared" si="0"/>
        <v/>
      </c>
      <c r="E31" s="188" t="str">
        <f t="shared" si="0"/>
        <v/>
      </c>
      <c r="F31" s="163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63" t="str">
        <f t="shared" si="0"/>
        <v/>
      </c>
      <c r="L31" s="163" t="str">
        <f t="shared" si="0"/>
        <v/>
      </c>
      <c r="M31" s="195" t="str">
        <f t="shared" si="1"/>
        <v/>
      </c>
      <c r="N31" s="195" t="str">
        <f t="shared" si="1"/>
        <v/>
      </c>
      <c r="O31" s="188" t="str">
        <f t="shared" si="2"/>
        <v/>
      </c>
      <c r="P31" s="188" t="str">
        <f t="shared" si="2"/>
        <v/>
      </c>
      <c r="Q31" s="163" t="str">
        <f t="shared" si="2"/>
        <v/>
      </c>
      <c r="R31" s="163" t="str">
        <f t="shared" si="2"/>
        <v/>
      </c>
      <c r="S31" s="163" t="str">
        <f t="shared" si="2"/>
        <v/>
      </c>
      <c r="T31" s="163" t="str">
        <f t="shared" si="2"/>
        <v/>
      </c>
      <c r="U31" s="163" t="str">
        <f t="shared" si="2"/>
        <v/>
      </c>
      <c r="V31" s="163" t="str">
        <f t="shared" si="2"/>
        <v/>
      </c>
      <c r="W31" s="163" t="str">
        <f t="shared" si="2"/>
        <v/>
      </c>
      <c r="X31" s="195" t="str">
        <f t="shared" si="3"/>
        <v/>
      </c>
      <c r="Y31" s="195" t="str">
        <f t="shared" si="3"/>
        <v/>
      </c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</row>
    <row r="32" spans="1:50" ht="11.25" customHeight="1">
      <c r="A32" s="96">
        <v>26</v>
      </c>
      <c r="B32" s="155">
        <f t="shared" si="4"/>
        <v>43522</v>
      </c>
      <c r="C32" s="188" t="str">
        <f t="shared" si="0"/>
        <v/>
      </c>
      <c r="D32" s="188" t="str">
        <f t="shared" si="0"/>
        <v/>
      </c>
      <c r="E32" s="188" t="str">
        <f t="shared" si="0"/>
        <v/>
      </c>
      <c r="F32" s="163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63" t="str">
        <f t="shared" si="0"/>
        <v/>
      </c>
      <c r="L32" s="163" t="str">
        <f t="shared" si="0"/>
        <v/>
      </c>
      <c r="M32" s="195" t="str">
        <f t="shared" si="1"/>
        <v/>
      </c>
      <c r="N32" s="195" t="str">
        <f t="shared" si="1"/>
        <v/>
      </c>
      <c r="O32" s="188" t="str">
        <f t="shared" si="2"/>
        <v/>
      </c>
      <c r="P32" s="188" t="str">
        <f t="shared" si="2"/>
        <v/>
      </c>
      <c r="Q32" s="163" t="str">
        <f t="shared" si="2"/>
        <v/>
      </c>
      <c r="R32" s="163" t="str">
        <f t="shared" si="2"/>
        <v/>
      </c>
      <c r="S32" s="163" t="str">
        <f t="shared" si="2"/>
        <v/>
      </c>
      <c r="T32" s="163" t="str">
        <f t="shared" si="2"/>
        <v/>
      </c>
      <c r="U32" s="163" t="str">
        <f t="shared" si="2"/>
        <v/>
      </c>
      <c r="V32" s="163" t="str">
        <f t="shared" si="2"/>
        <v/>
      </c>
      <c r="W32" s="163" t="str">
        <f t="shared" si="2"/>
        <v/>
      </c>
      <c r="X32" s="195" t="str">
        <f t="shared" si="3"/>
        <v/>
      </c>
      <c r="Y32" s="195" t="str">
        <f t="shared" si="3"/>
        <v/>
      </c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</row>
    <row r="33" spans="1:50" ht="11.25" customHeight="1">
      <c r="A33" s="96">
        <v>27</v>
      </c>
      <c r="B33" s="155">
        <f t="shared" si="4"/>
        <v>43523</v>
      </c>
      <c r="C33" s="188" t="str">
        <f t="shared" si="0"/>
        <v/>
      </c>
      <c r="D33" s="188" t="str">
        <f t="shared" si="0"/>
        <v/>
      </c>
      <c r="E33" s="188" t="str">
        <f t="shared" si="0"/>
        <v/>
      </c>
      <c r="F33" s="163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63" t="str">
        <f t="shared" si="0"/>
        <v/>
      </c>
      <c r="L33" s="163" t="str">
        <f t="shared" si="0"/>
        <v/>
      </c>
      <c r="M33" s="195" t="str">
        <f t="shared" si="1"/>
        <v/>
      </c>
      <c r="N33" s="195" t="str">
        <f t="shared" si="1"/>
        <v/>
      </c>
      <c r="O33" s="188" t="str">
        <f t="shared" si="2"/>
        <v/>
      </c>
      <c r="P33" s="188" t="str">
        <f t="shared" si="2"/>
        <v/>
      </c>
      <c r="Q33" s="163" t="str">
        <f t="shared" si="2"/>
        <v/>
      </c>
      <c r="R33" s="163" t="str">
        <f t="shared" si="2"/>
        <v/>
      </c>
      <c r="S33" s="163" t="str">
        <f t="shared" si="2"/>
        <v/>
      </c>
      <c r="T33" s="163" t="str">
        <f t="shared" si="2"/>
        <v/>
      </c>
      <c r="U33" s="163" t="str">
        <f t="shared" si="2"/>
        <v/>
      </c>
      <c r="V33" s="163" t="str">
        <f t="shared" si="2"/>
        <v/>
      </c>
      <c r="W33" s="163" t="str">
        <f t="shared" si="2"/>
        <v/>
      </c>
      <c r="X33" s="195" t="str">
        <f t="shared" si="3"/>
        <v/>
      </c>
      <c r="Y33" s="195" t="str">
        <f t="shared" si="3"/>
        <v/>
      </c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</row>
    <row r="34" spans="1:50" ht="11.25" customHeight="1">
      <c r="A34" s="96">
        <v>28</v>
      </c>
      <c r="B34" s="155">
        <f t="shared" si="4"/>
        <v>43524</v>
      </c>
      <c r="C34" s="188" t="str">
        <f t="shared" si="0"/>
        <v/>
      </c>
      <c r="D34" s="188" t="str">
        <f t="shared" si="0"/>
        <v/>
      </c>
      <c r="E34" s="188" t="str">
        <f t="shared" si="0"/>
        <v/>
      </c>
      <c r="F34" s="163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63" t="str">
        <f t="shared" si="0"/>
        <v/>
      </c>
      <c r="L34" s="163" t="str">
        <f t="shared" si="0"/>
        <v/>
      </c>
      <c r="M34" s="195" t="str">
        <f t="shared" si="1"/>
        <v/>
      </c>
      <c r="N34" s="195" t="str">
        <f t="shared" si="1"/>
        <v/>
      </c>
      <c r="O34" s="188" t="str">
        <f t="shared" si="2"/>
        <v/>
      </c>
      <c r="P34" s="188" t="str">
        <f t="shared" si="2"/>
        <v/>
      </c>
      <c r="Q34" s="163" t="str">
        <f t="shared" si="2"/>
        <v/>
      </c>
      <c r="R34" s="163" t="str">
        <f t="shared" si="2"/>
        <v/>
      </c>
      <c r="S34" s="163" t="str">
        <f t="shared" si="2"/>
        <v/>
      </c>
      <c r="T34" s="163" t="str">
        <f t="shared" si="2"/>
        <v/>
      </c>
      <c r="U34" s="163" t="str">
        <f t="shared" si="2"/>
        <v/>
      </c>
      <c r="V34" s="163" t="str">
        <f t="shared" si="2"/>
        <v/>
      </c>
      <c r="W34" s="163" t="str">
        <f t="shared" si="2"/>
        <v/>
      </c>
      <c r="X34" s="195" t="str">
        <f t="shared" si="3"/>
        <v/>
      </c>
      <c r="Y34" s="195" t="str">
        <f t="shared" si="3"/>
        <v/>
      </c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</row>
    <row r="35" spans="1:50" ht="11.25" customHeight="1">
      <c r="A35" s="96">
        <v>29</v>
      </c>
      <c r="B35" s="155">
        <f t="shared" si="4"/>
        <v>43525</v>
      </c>
      <c r="C35" s="188" t="str">
        <f t="shared" si="0"/>
        <v/>
      </c>
      <c r="D35" s="188" t="str">
        <f t="shared" si="0"/>
        <v/>
      </c>
      <c r="E35" s="188" t="str">
        <f t="shared" si="0"/>
        <v/>
      </c>
      <c r="F35" s="163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63" t="str">
        <f t="shared" si="0"/>
        <v/>
      </c>
      <c r="L35" s="163" t="str">
        <f t="shared" si="0"/>
        <v/>
      </c>
      <c r="M35" s="195" t="str">
        <f t="shared" si="1"/>
        <v/>
      </c>
      <c r="N35" s="195" t="str">
        <f t="shared" si="1"/>
        <v/>
      </c>
      <c r="O35" s="188" t="str">
        <f t="shared" si="2"/>
        <v/>
      </c>
      <c r="P35" s="188" t="str">
        <f t="shared" si="2"/>
        <v/>
      </c>
      <c r="Q35" s="163" t="str">
        <f t="shared" si="2"/>
        <v/>
      </c>
      <c r="R35" s="163" t="str">
        <f t="shared" si="2"/>
        <v/>
      </c>
      <c r="S35" s="163" t="str">
        <f t="shared" si="2"/>
        <v/>
      </c>
      <c r="T35" s="163" t="str">
        <f t="shared" si="2"/>
        <v/>
      </c>
      <c r="U35" s="163" t="str">
        <f t="shared" si="2"/>
        <v/>
      </c>
      <c r="V35" s="163" t="str">
        <f t="shared" si="2"/>
        <v/>
      </c>
      <c r="W35" s="163" t="str">
        <f t="shared" si="2"/>
        <v/>
      </c>
      <c r="X35" s="195" t="str">
        <f t="shared" si="3"/>
        <v/>
      </c>
      <c r="Y35" s="195" t="str">
        <f t="shared" si="3"/>
        <v/>
      </c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</row>
    <row r="36" spans="1:50" ht="11.25" customHeight="1">
      <c r="A36" s="96">
        <v>30</v>
      </c>
      <c r="B36" s="155">
        <f t="shared" si="4"/>
        <v>43526</v>
      </c>
      <c r="C36" s="188" t="str">
        <f t="shared" si="0"/>
        <v/>
      </c>
      <c r="D36" s="188" t="str">
        <f t="shared" si="0"/>
        <v/>
      </c>
      <c r="E36" s="188" t="str">
        <f t="shared" si="0"/>
        <v/>
      </c>
      <c r="F36" s="163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63" t="str">
        <f t="shared" si="0"/>
        <v/>
      </c>
      <c r="L36" s="163" t="str">
        <f t="shared" si="0"/>
        <v/>
      </c>
      <c r="M36" s="195" t="str">
        <f t="shared" si="1"/>
        <v/>
      </c>
      <c r="N36" s="195" t="str">
        <f t="shared" si="1"/>
        <v/>
      </c>
      <c r="O36" s="188" t="str">
        <f t="shared" si="2"/>
        <v/>
      </c>
      <c r="P36" s="188" t="str">
        <f t="shared" si="2"/>
        <v/>
      </c>
      <c r="Q36" s="163" t="str">
        <f t="shared" si="2"/>
        <v/>
      </c>
      <c r="R36" s="163" t="str">
        <f t="shared" si="2"/>
        <v/>
      </c>
      <c r="S36" s="163" t="str">
        <f t="shared" si="2"/>
        <v/>
      </c>
      <c r="T36" s="163" t="str">
        <f t="shared" si="2"/>
        <v/>
      </c>
      <c r="U36" s="163" t="str">
        <f t="shared" si="2"/>
        <v/>
      </c>
      <c r="V36" s="163" t="str">
        <f t="shared" si="2"/>
        <v/>
      </c>
      <c r="W36" s="163" t="str">
        <f t="shared" si="2"/>
        <v/>
      </c>
      <c r="X36" s="195" t="str">
        <f t="shared" si="3"/>
        <v/>
      </c>
      <c r="Y36" s="195" t="str">
        <f t="shared" si="3"/>
        <v/>
      </c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</row>
    <row r="37" spans="1:50" ht="11.25" customHeight="1">
      <c r="A37" s="201">
        <v>31</v>
      </c>
      <c r="B37" s="155">
        <f t="shared" si="4"/>
        <v>43527</v>
      </c>
      <c r="C37" s="188" t="str">
        <f t="shared" si="0"/>
        <v/>
      </c>
      <c r="D37" s="210" t="str">
        <f t="shared" si="0"/>
        <v/>
      </c>
      <c r="E37" s="210" t="str">
        <f t="shared" si="0"/>
        <v/>
      </c>
      <c r="F37" s="204" t="str">
        <f t="shared" si="0"/>
        <v/>
      </c>
      <c r="G37" s="204" t="str">
        <f t="shared" si="0"/>
        <v/>
      </c>
      <c r="H37" s="204" t="str">
        <f t="shared" si="0"/>
        <v/>
      </c>
      <c r="I37" s="204" t="str">
        <f t="shared" si="0"/>
        <v/>
      </c>
      <c r="J37" s="204" t="str">
        <f t="shared" si="0"/>
        <v/>
      </c>
      <c r="K37" s="204" t="str">
        <f t="shared" si="0"/>
        <v/>
      </c>
      <c r="L37" s="204" t="str">
        <f t="shared" si="0"/>
        <v/>
      </c>
      <c r="M37" s="211" t="str">
        <f t="shared" si="1"/>
        <v/>
      </c>
      <c r="N37" s="211" t="str">
        <f t="shared" si="1"/>
        <v/>
      </c>
      <c r="O37" s="210" t="str">
        <f t="shared" si="2"/>
        <v/>
      </c>
      <c r="P37" s="210" t="str">
        <f t="shared" si="2"/>
        <v/>
      </c>
      <c r="Q37" s="204" t="str">
        <f t="shared" si="2"/>
        <v/>
      </c>
      <c r="R37" s="204" t="str">
        <f t="shared" si="2"/>
        <v/>
      </c>
      <c r="S37" s="204" t="str">
        <f t="shared" si="2"/>
        <v/>
      </c>
      <c r="T37" s="204" t="str">
        <f t="shared" si="2"/>
        <v/>
      </c>
      <c r="U37" s="204" t="str">
        <f t="shared" si="2"/>
        <v/>
      </c>
      <c r="V37" s="204" t="str">
        <f t="shared" si="2"/>
        <v/>
      </c>
      <c r="W37" s="204" t="str">
        <f t="shared" si="2"/>
        <v/>
      </c>
      <c r="X37" s="211" t="str">
        <f t="shared" si="3"/>
        <v/>
      </c>
      <c r="Y37" s="211" t="str">
        <f t="shared" si="3"/>
        <v/>
      </c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</row>
    <row r="38" spans="1:50" ht="11.25" customHeight="1">
      <c r="A38" s="151" t="s">
        <v>33</v>
      </c>
      <c r="B38" s="156"/>
      <c r="C38" s="189" t="str">
        <f>IF(AB38="","",TEXT(ROUND(AB38,(IF(C$5="",100,C$5)-1)-INT(LOG(ABS(AB38)+(AB38=0)))),"#,##0"&amp;IF(INT(LOG(ABS(ROUND(AB38,(IF(C$5="",100,C$5)-1)-INT(LOG(ABS(AB38)+(AB38=0)))))+(ROUND(AB38,(IF(C$5="",100,C$5)-1)-INT(LOG(ABS(AB38)+(AB38=0))))=0)))+1&gt;=IF(C$5="",100,C$5),"",IF(C$6&gt;0,".","")&amp;REPT("0",IF(IF(C$5="",100,C$5)-INT(LOG(ABS(ROUND(AB38,(IF(C$5="",100,C$5)-1)-INT(LOG(ABS(AB38)+(AB38=0)))))+(ROUND(AB38,(IF(C$5="",100,C$5)-1)-INT(LOG(ABS(AB38)+(AB38=0))))=0)))-1&gt;C$6,C$6,IF(C$5="",100,C$5)-INT(LOG(ABS(ROUND(AB38,(IF(C$5="",100,C$5)-1)-INT(LOG(ABS(AB38)+(AB38=0)))))+(ROUND(AB38,(IF(C$5="",100,C$5)-1)-INT(LOG(ABS(AB38)+(AB38=0))))=0)))-1)))))</f>
        <v/>
      </c>
      <c r="D38" s="161" t="s">
        <v>58</v>
      </c>
      <c r="E38" s="161" t="s">
        <v>58</v>
      </c>
      <c r="F38" s="161" t="s">
        <v>58</v>
      </c>
      <c r="G38" s="161" t="s">
        <v>58</v>
      </c>
      <c r="H38" s="161" t="s">
        <v>58</v>
      </c>
      <c r="I38" s="161" t="s">
        <v>58</v>
      </c>
      <c r="J38" s="161" t="s">
        <v>58</v>
      </c>
      <c r="K38" s="161" t="s">
        <v>58</v>
      </c>
      <c r="L38" s="161" t="s">
        <v>58</v>
      </c>
      <c r="M38" s="161" t="s">
        <v>58</v>
      </c>
      <c r="N38" s="161" t="s">
        <v>58</v>
      </c>
      <c r="O38" s="161" t="s">
        <v>58</v>
      </c>
      <c r="P38" s="161" t="s">
        <v>58</v>
      </c>
      <c r="Q38" s="161" t="s">
        <v>58</v>
      </c>
      <c r="R38" s="161" t="s">
        <v>58</v>
      </c>
      <c r="S38" s="161" t="s">
        <v>58</v>
      </c>
      <c r="T38" s="161" t="s">
        <v>58</v>
      </c>
      <c r="U38" s="161" t="s">
        <v>58</v>
      </c>
      <c r="V38" s="161" t="s">
        <v>58</v>
      </c>
      <c r="W38" s="161" t="s">
        <v>58</v>
      </c>
      <c r="X38" s="161" t="s">
        <v>58</v>
      </c>
      <c r="Y38" s="161" t="s">
        <v>58</v>
      </c>
      <c r="AB38" s="176" t="str">
        <f>IF(COUNT(AB7:AB37)=0,"",SUM(AB7:AB37))</f>
        <v/>
      </c>
      <c r="AC38" s="175" t="s">
        <v>58</v>
      </c>
      <c r="AD38" s="212" t="s">
        <v>58</v>
      </c>
      <c r="AE38" s="212" t="s">
        <v>58</v>
      </c>
      <c r="AF38" s="212" t="s">
        <v>58</v>
      </c>
      <c r="AG38" s="212" t="s">
        <v>58</v>
      </c>
      <c r="AH38" s="212" t="s">
        <v>58</v>
      </c>
      <c r="AI38" s="212" t="s">
        <v>58</v>
      </c>
      <c r="AJ38" s="212" t="s">
        <v>58</v>
      </c>
      <c r="AK38" s="212" t="s">
        <v>58</v>
      </c>
      <c r="AL38" s="212" t="s">
        <v>58</v>
      </c>
      <c r="AM38" s="212" t="s">
        <v>58</v>
      </c>
      <c r="AN38" s="212" t="s">
        <v>58</v>
      </c>
      <c r="AO38" s="212" t="s">
        <v>58</v>
      </c>
      <c r="AP38" s="212" t="s">
        <v>58</v>
      </c>
      <c r="AQ38" s="212" t="s">
        <v>58</v>
      </c>
      <c r="AR38" s="212" t="s">
        <v>58</v>
      </c>
      <c r="AS38" s="212" t="s">
        <v>58</v>
      </c>
      <c r="AT38" s="212" t="s">
        <v>58</v>
      </c>
      <c r="AU38" s="212" t="s">
        <v>58</v>
      </c>
      <c r="AV38" s="212" t="s">
        <v>58</v>
      </c>
      <c r="AW38" s="212" t="s">
        <v>58</v>
      </c>
      <c r="AX38" s="212" t="s">
        <v>58</v>
      </c>
    </row>
    <row r="39" spans="1:50" ht="11.25" customHeight="1">
      <c r="A39" s="152" t="s">
        <v>34</v>
      </c>
      <c r="B39" s="157"/>
      <c r="C39" s="188" t="str">
        <f>IF(AB39="","",TEXT(ROUND(AB39,(IF(C$5="",100,C$5)-1)-INT(LOG(ABS(AB39)+(AB39=0)))),"#,##0"&amp;IF(INT(LOG(ABS(ROUND(AB39,(IF(C$5="",100,C$5)-1)-INT(LOG(ABS(AB39)+(AB39=0)))))+(ROUND(AB39,(IF(C$5="",100,C$5)-1)-INT(LOG(ABS(AB39)+(AB39=0))))=0)))+1&gt;=IF(C$5="",100,C$5),"",IF(C$6&gt;0,".","")&amp;REPT("0",IF(IF(C$5="",100,C$5)-INT(LOG(ABS(ROUND(AB39,(IF(C$5="",100,C$5)-1)-INT(LOG(ABS(AB39)+(AB39=0)))))+(ROUND(AB39,(IF(C$5="",100,C$5)-1)-INT(LOG(ABS(AB39)+(AB39=0))))=0)))-1&gt;C$6,C$6,IF(C$5="",100,C$5)-INT(LOG(ABS(ROUND(AB39,(IF(C$5="",100,C$5)-1)-INT(LOG(ABS(AB39)+(AB39=0)))))+(ROUND(AB39,(IF(C$5="",100,C$5)-1)-INT(LOG(ABS(AB39)+(AB39=0))))=0)))-1)))))</f>
        <v/>
      </c>
      <c r="D39" s="188" t="str">
        <f t="shared" ref="D39:L41" si="5">IF(AC39="","",TEXT(ROUND(AC39,(IF(D$5="",100,D$5)-1)-INT(LOG(ABS(AC39)+(AC39=0)))),"#,##0"&amp;IF(INT(LOG(ABS(ROUND(AC39,(IF(D$5="",100,D$5)-1)-INT(LOG(ABS(AC39)+(AC39=0)))))+(ROUND(AC39,(IF(D$5="",100,D$5)-1)-INT(LOG(ABS(AC39)+(AC39=0))))=0)))+1&gt;=IF(D$5="",100,D$5),"",IF(D$6&gt;0,".","")&amp;REPT("0",IF(IF(D$5="",100,D$5)-INT(LOG(ABS(ROUND(AC39,(IF(D$5="",100,D$5)-1)-INT(LOG(ABS(AC39)+(AC39=0)))))+(ROUND(AC39,(IF(D$5="",100,D$5)-1)-INT(LOG(ABS(AC39)+(AC39=0))))=0)))-1&gt;D$6,D$6,IF(D$5="",100,D$5)-INT(LOG(ABS(ROUND(AC39,(IF(D$5="",100,D$5)-1)-INT(LOG(ABS(AC39)+(AC39=0)))))+(ROUND(AC39,(IF(D$5="",100,D$5)-1)-INT(LOG(ABS(AC39)+(AC39=0))))=0)))-1)))))</f>
        <v/>
      </c>
      <c r="E39" s="188" t="str">
        <f t="shared" si="5"/>
        <v/>
      </c>
      <c r="F39" s="163" t="str">
        <f t="shared" si="5"/>
        <v/>
      </c>
      <c r="G39" s="163" t="str">
        <f t="shared" si="5"/>
        <v/>
      </c>
      <c r="H39" s="163" t="str">
        <f t="shared" si="5"/>
        <v/>
      </c>
      <c r="I39" s="163" t="str">
        <f t="shared" si="5"/>
        <v/>
      </c>
      <c r="J39" s="163" t="str">
        <f t="shared" si="5"/>
        <v/>
      </c>
      <c r="K39" s="163" t="str">
        <f t="shared" si="5"/>
        <v/>
      </c>
      <c r="L39" s="163" t="str">
        <f t="shared" si="5"/>
        <v/>
      </c>
      <c r="M39" s="149" t="str">
        <f t="shared" ref="M39:N41" si="6">IF(AL39="","",AL39)</f>
        <v>－</v>
      </c>
      <c r="N39" s="149" t="str">
        <f t="shared" si="6"/>
        <v>－</v>
      </c>
      <c r="O39" s="188" t="str">
        <f t="shared" ref="O39:W41" si="7">IF(AN39="","",TEXT(ROUND(AN39,(IF(O$5="",100,O$5)-1)-INT(LOG(ABS(AN39)+(AN39=0)))),"#,##0"&amp;IF(INT(LOG(ABS(ROUND(AN39,(IF(O$5="",100,O$5)-1)-INT(LOG(ABS(AN39)+(AN39=0)))))+(ROUND(AN39,(IF(O$5="",100,O$5)-1)-INT(LOG(ABS(AN39)+(AN39=0))))=0)))+1&gt;=IF(O$5="",100,O$5),"",IF(O$6&gt;0,".","")&amp;REPT("0",IF(IF(O$5="",100,O$5)-INT(LOG(ABS(ROUND(AN39,(IF(O$5="",100,O$5)-1)-INT(LOG(ABS(AN39)+(AN39=0)))))+(ROUND(AN39,(IF(O$5="",100,O$5)-1)-INT(LOG(ABS(AN39)+(AN39=0))))=0)))-1&gt;O$6,O$6,IF(O$5="",100,O$5)-INT(LOG(ABS(ROUND(AN39,(IF(O$5="",100,O$5)-1)-INT(LOG(ABS(AN39)+(AN39=0)))))+(ROUND(AN39,(IF(O$5="",100,O$5)-1)-INT(LOG(ABS(AN39)+(AN39=0))))=0)))-1)))))</f>
        <v/>
      </c>
      <c r="P39" s="188" t="str">
        <f t="shared" si="7"/>
        <v/>
      </c>
      <c r="Q39" s="163" t="str">
        <f t="shared" si="7"/>
        <v/>
      </c>
      <c r="R39" s="163" t="str">
        <f t="shared" si="7"/>
        <v/>
      </c>
      <c r="S39" s="163" t="str">
        <f t="shared" si="7"/>
        <v/>
      </c>
      <c r="T39" s="163" t="str">
        <f t="shared" si="7"/>
        <v/>
      </c>
      <c r="U39" s="163" t="str">
        <f t="shared" si="7"/>
        <v/>
      </c>
      <c r="V39" s="163" t="str">
        <f t="shared" si="7"/>
        <v/>
      </c>
      <c r="W39" s="163" t="str">
        <f t="shared" si="7"/>
        <v/>
      </c>
      <c r="X39" s="149" t="str">
        <f t="shared" ref="X39:Y41" si="8">IF(AW39="","",AW39)</f>
        <v>－</v>
      </c>
      <c r="Y39" s="149" t="str">
        <f t="shared" si="8"/>
        <v>－</v>
      </c>
      <c r="AB39" s="176" t="str">
        <f t="shared" ref="AB39:AK39" si="9">IF(COUNT(AB7:AB37)=0,"",AVERAGE(AB7:AB37))</f>
        <v/>
      </c>
      <c r="AC39" s="176" t="str">
        <f t="shared" si="9"/>
        <v/>
      </c>
      <c r="AD39" s="176" t="str">
        <f t="shared" si="9"/>
        <v/>
      </c>
      <c r="AE39" s="176" t="str">
        <f t="shared" si="9"/>
        <v/>
      </c>
      <c r="AF39" s="176" t="str">
        <f t="shared" si="9"/>
        <v/>
      </c>
      <c r="AG39" s="176" t="str">
        <f t="shared" si="9"/>
        <v/>
      </c>
      <c r="AH39" s="176" t="str">
        <f t="shared" si="9"/>
        <v/>
      </c>
      <c r="AI39" s="176" t="str">
        <f t="shared" si="9"/>
        <v/>
      </c>
      <c r="AJ39" s="176" t="str">
        <f t="shared" si="9"/>
        <v/>
      </c>
      <c r="AK39" s="176" t="str">
        <f t="shared" si="9"/>
        <v/>
      </c>
      <c r="AL39" s="212" t="s">
        <v>58</v>
      </c>
      <c r="AM39" s="212" t="s">
        <v>58</v>
      </c>
      <c r="AN39" s="176" t="str">
        <f t="shared" ref="AN39:AV39" si="10">IF(COUNT(AN7:AN37)=0,"",AVERAGE(AN7:AN37))</f>
        <v/>
      </c>
      <c r="AO39" s="176" t="str">
        <f t="shared" si="10"/>
        <v/>
      </c>
      <c r="AP39" s="176" t="str">
        <f t="shared" si="10"/>
        <v/>
      </c>
      <c r="AQ39" s="176" t="str">
        <f t="shared" si="10"/>
        <v/>
      </c>
      <c r="AR39" s="176" t="str">
        <f t="shared" si="10"/>
        <v/>
      </c>
      <c r="AS39" s="176" t="str">
        <f t="shared" si="10"/>
        <v/>
      </c>
      <c r="AT39" s="176" t="str">
        <f t="shared" si="10"/>
        <v/>
      </c>
      <c r="AU39" s="176" t="str">
        <f t="shared" si="10"/>
        <v/>
      </c>
      <c r="AV39" s="176" t="str">
        <f t="shared" si="10"/>
        <v/>
      </c>
      <c r="AW39" s="212" t="s">
        <v>58</v>
      </c>
      <c r="AX39" s="212" t="s">
        <v>58</v>
      </c>
    </row>
    <row r="40" spans="1:50" ht="11.25" customHeight="1">
      <c r="A40" s="152" t="s">
        <v>35</v>
      </c>
      <c r="B40" s="157"/>
      <c r="C40" s="188" t="str">
        <f>IF(AB40="","",TEXT(ROUND(AB40,(IF(C$5="",100,C$5)-1)-INT(LOG(ABS(AB40)+(AB40=0)))),"#,##0"&amp;IF(INT(LOG(ABS(ROUND(AB40,(IF(C$5="",100,C$5)-1)-INT(LOG(ABS(AB40)+(AB40=0)))))+(ROUND(AB40,(IF(C$5="",100,C$5)-1)-INT(LOG(ABS(AB40)+(AB40=0))))=0)))+1&gt;=IF(C$5="",100,C$5),"",IF(C$6&gt;0,".","")&amp;REPT("0",IF(IF(C$5="",100,C$5)-INT(LOG(ABS(ROUND(AB40,(IF(C$5="",100,C$5)-1)-INT(LOG(ABS(AB40)+(AB40=0)))))+(ROUND(AB40,(IF(C$5="",100,C$5)-1)-INT(LOG(ABS(AB40)+(AB40=0))))=0)))-1&gt;C$6,C$6,IF(C$5="",100,C$5)-INT(LOG(ABS(ROUND(AB40,(IF(C$5="",100,C$5)-1)-INT(LOG(ABS(AB40)+(AB40=0)))))+(ROUND(AB40,(IF(C$5="",100,C$5)-1)-INT(LOG(ABS(AB40)+(AB40=0))))=0)))-1)))))</f>
        <v/>
      </c>
      <c r="D40" s="188" t="str">
        <f t="shared" si="5"/>
        <v/>
      </c>
      <c r="E40" s="188" t="str">
        <f t="shared" si="5"/>
        <v/>
      </c>
      <c r="F40" s="163" t="str">
        <f t="shared" si="5"/>
        <v/>
      </c>
      <c r="G40" s="163" t="str">
        <f t="shared" si="5"/>
        <v/>
      </c>
      <c r="H40" s="163" t="str">
        <f t="shared" si="5"/>
        <v/>
      </c>
      <c r="I40" s="163" t="str">
        <f t="shared" si="5"/>
        <v/>
      </c>
      <c r="J40" s="163" t="str">
        <f t="shared" si="5"/>
        <v/>
      </c>
      <c r="K40" s="163" t="str">
        <f t="shared" si="5"/>
        <v/>
      </c>
      <c r="L40" s="163" t="str">
        <f t="shared" si="5"/>
        <v/>
      </c>
      <c r="M40" s="149" t="str">
        <f t="shared" si="6"/>
        <v>－</v>
      </c>
      <c r="N40" s="149" t="str">
        <f t="shared" si="6"/>
        <v>－</v>
      </c>
      <c r="O40" s="188" t="str">
        <f t="shared" si="7"/>
        <v/>
      </c>
      <c r="P40" s="188" t="str">
        <f t="shared" si="7"/>
        <v/>
      </c>
      <c r="Q40" s="163" t="str">
        <f t="shared" si="7"/>
        <v/>
      </c>
      <c r="R40" s="163" t="str">
        <f t="shared" si="7"/>
        <v/>
      </c>
      <c r="S40" s="163" t="str">
        <f t="shared" si="7"/>
        <v/>
      </c>
      <c r="T40" s="163" t="str">
        <f t="shared" si="7"/>
        <v/>
      </c>
      <c r="U40" s="163" t="str">
        <f t="shared" si="7"/>
        <v/>
      </c>
      <c r="V40" s="163" t="str">
        <f t="shared" si="7"/>
        <v/>
      </c>
      <c r="W40" s="163" t="str">
        <f t="shared" si="7"/>
        <v/>
      </c>
      <c r="X40" s="149" t="str">
        <f t="shared" si="8"/>
        <v>－</v>
      </c>
      <c r="Y40" s="149" t="str">
        <f t="shared" si="8"/>
        <v>－</v>
      </c>
      <c r="AB40" s="176" t="str">
        <f t="shared" ref="AB40:AK40" si="11">IF(COUNT(AB7:AB37)=0,"",MAX(AB7:AB37))</f>
        <v/>
      </c>
      <c r="AC40" s="176" t="str">
        <f t="shared" si="11"/>
        <v/>
      </c>
      <c r="AD40" s="176" t="str">
        <f t="shared" si="11"/>
        <v/>
      </c>
      <c r="AE40" s="176" t="str">
        <f t="shared" si="11"/>
        <v/>
      </c>
      <c r="AF40" s="176" t="str">
        <f t="shared" si="11"/>
        <v/>
      </c>
      <c r="AG40" s="176" t="str">
        <f t="shared" si="11"/>
        <v/>
      </c>
      <c r="AH40" s="176" t="str">
        <f t="shared" si="11"/>
        <v/>
      </c>
      <c r="AI40" s="176" t="str">
        <f t="shared" si="11"/>
        <v/>
      </c>
      <c r="AJ40" s="176" t="str">
        <f t="shared" si="11"/>
        <v/>
      </c>
      <c r="AK40" s="176" t="str">
        <f t="shared" si="11"/>
        <v/>
      </c>
      <c r="AL40" s="212" t="s">
        <v>58</v>
      </c>
      <c r="AM40" s="212" t="s">
        <v>58</v>
      </c>
      <c r="AN40" s="176" t="str">
        <f t="shared" ref="AN40:AV40" si="12">IF(COUNT(AN7:AN37)=0,"",MAX(AN7:AN37))</f>
        <v/>
      </c>
      <c r="AO40" s="176" t="str">
        <f t="shared" si="12"/>
        <v/>
      </c>
      <c r="AP40" s="176" t="str">
        <f t="shared" si="12"/>
        <v/>
      </c>
      <c r="AQ40" s="176" t="str">
        <f t="shared" si="12"/>
        <v/>
      </c>
      <c r="AR40" s="176" t="str">
        <f t="shared" si="12"/>
        <v/>
      </c>
      <c r="AS40" s="176" t="str">
        <f t="shared" si="12"/>
        <v/>
      </c>
      <c r="AT40" s="176" t="str">
        <f t="shared" si="12"/>
        <v/>
      </c>
      <c r="AU40" s="176" t="str">
        <f t="shared" si="12"/>
        <v/>
      </c>
      <c r="AV40" s="176" t="str">
        <f t="shared" si="12"/>
        <v/>
      </c>
      <c r="AW40" s="212" t="s">
        <v>58</v>
      </c>
      <c r="AX40" s="212" t="s">
        <v>58</v>
      </c>
    </row>
    <row r="41" spans="1:50" ht="11.25" customHeight="1">
      <c r="A41" s="152" t="s">
        <v>38</v>
      </c>
      <c r="B41" s="157"/>
      <c r="C41" s="188" t="str">
        <f>IF(AB41="","",TEXT(ROUND(AB41,(IF(C$5="",100,C$5)-1)-INT(LOG(ABS(AB41)+(AB41=0)))),"#,##0"&amp;IF(INT(LOG(ABS(ROUND(AB41,(IF(C$5="",100,C$5)-1)-INT(LOG(ABS(AB41)+(AB41=0)))))+(ROUND(AB41,(IF(C$5="",100,C$5)-1)-INT(LOG(ABS(AB41)+(AB41=0))))=0)))+1&gt;=IF(C$5="",100,C$5),"",IF(C$6&gt;0,".","")&amp;REPT("0",IF(IF(C$5="",100,C$5)-INT(LOG(ABS(ROUND(AB41,(IF(C$5="",100,C$5)-1)-INT(LOG(ABS(AB41)+(AB41=0)))))+(ROUND(AB41,(IF(C$5="",100,C$5)-1)-INT(LOG(ABS(AB41)+(AB41=0))))=0)))-1&gt;C$6,C$6,IF(C$5="",100,C$5)-INT(LOG(ABS(ROUND(AB41,(IF(C$5="",100,C$5)-1)-INT(LOG(ABS(AB41)+(AB41=0)))))+(ROUND(AB41,(IF(C$5="",100,C$5)-1)-INT(LOG(ABS(AB41)+(AB41=0))))=0)))-1)))))</f>
        <v/>
      </c>
      <c r="D41" s="188" t="str">
        <f t="shared" si="5"/>
        <v/>
      </c>
      <c r="E41" s="188" t="str">
        <f t="shared" si="5"/>
        <v/>
      </c>
      <c r="F41" s="163" t="str">
        <f t="shared" si="5"/>
        <v/>
      </c>
      <c r="G41" s="163" t="str">
        <f t="shared" si="5"/>
        <v/>
      </c>
      <c r="H41" s="163" t="str">
        <f t="shared" si="5"/>
        <v/>
      </c>
      <c r="I41" s="163" t="str">
        <f t="shared" si="5"/>
        <v/>
      </c>
      <c r="J41" s="163" t="str">
        <f t="shared" si="5"/>
        <v/>
      </c>
      <c r="K41" s="163" t="str">
        <f t="shared" si="5"/>
        <v/>
      </c>
      <c r="L41" s="163" t="str">
        <f t="shared" si="5"/>
        <v/>
      </c>
      <c r="M41" s="149" t="str">
        <f t="shared" si="6"/>
        <v>－</v>
      </c>
      <c r="N41" s="149" t="str">
        <f t="shared" si="6"/>
        <v>－</v>
      </c>
      <c r="O41" s="188" t="str">
        <f t="shared" si="7"/>
        <v/>
      </c>
      <c r="P41" s="188" t="str">
        <f t="shared" si="7"/>
        <v/>
      </c>
      <c r="Q41" s="163" t="str">
        <f t="shared" si="7"/>
        <v/>
      </c>
      <c r="R41" s="163" t="str">
        <f t="shared" si="7"/>
        <v/>
      </c>
      <c r="S41" s="163" t="str">
        <f t="shared" si="7"/>
        <v/>
      </c>
      <c r="T41" s="163" t="str">
        <f t="shared" si="7"/>
        <v/>
      </c>
      <c r="U41" s="163" t="str">
        <f t="shared" si="7"/>
        <v/>
      </c>
      <c r="V41" s="163" t="str">
        <f t="shared" si="7"/>
        <v/>
      </c>
      <c r="W41" s="163" t="str">
        <f t="shared" si="7"/>
        <v/>
      </c>
      <c r="X41" s="149" t="str">
        <f t="shared" si="8"/>
        <v>－</v>
      </c>
      <c r="Y41" s="149" t="str">
        <f t="shared" si="8"/>
        <v>－</v>
      </c>
      <c r="AB41" s="176" t="str">
        <f t="shared" ref="AB41:AK41" si="13">IF(COUNT(AB7:AB37)=0,"",MIN(AB7:AB37))</f>
        <v/>
      </c>
      <c r="AC41" s="176" t="str">
        <f t="shared" si="13"/>
        <v/>
      </c>
      <c r="AD41" s="176" t="str">
        <f t="shared" si="13"/>
        <v/>
      </c>
      <c r="AE41" s="176" t="str">
        <f t="shared" si="13"/>
        <v/>
      </c>
      <c r="AF41" s="176" t="str">
        <f t="shared" si="13"/>
        <v/>
      </c>
      <c r="AG41" s="176" t="str">
        <f t="shared" si="13"/>
        <v/>
      </c>
      <c r="AH41" s="176" t="str">
        <f t="shared" si="13"/>
        <v/>
      </c>
      <c r="AI41" s="176" t="str">
        <f t="shared" si="13"/>
        <v/>
      </c>
      <c r="AJ41" s="176" t="str">
        <f t="shared" si="13"/>
        <v/>
      </c>
      <c r="AK41" s="176" t="str">
        <f t="shared" si="13"/>
        <v/>
      </c>
      <c r="AL41" s="212" t="s">
        <v>58</v>
      </c>
      <c r="AM41" s="212" t="s">
        <v>58</v>
      </c>
      <c r="AN41" s="176" t="str">
        <f t="shared" ref="AN41:AV41" si="14">IF(COUNT(AN7:AN37)=0,"",MIN(AN7:AN37))</f>
        <v/>
      </c>
      <c r="AO41" s="176" t="str">
        <f t="shared" si="14"/>
        <v/>
      </c>
      <c r="AP41" s="176" t="str">
        <f t="shared" si="14"/>
        <v/>
      </c>
      <c r="AQ41" s="176" t="str">
        <f t="shared" si="14"/>
        <v/>
      </c>
      <c r="AR41" s="176" t="str">
        <f t="shared" si="14"/>
        <v/>
      </c>
      <c r="AS41" s="176" t="str">
        <f t="shared" si="14"/>
        <v/>
      </c>
      <c r="AT41" s="176" t="str">
        <f t="shared" si="14"/>
        <v/>
      </c>
      <c r="AU41" s="176" t="str">
        <f t="shared" si="14"/>
        <v/>
      </c>
      <c r="AV41" s="176" t="str">
        <f t="shared" si="14"/>
        <v/>
      </c>
      <c r="AW41" s="212" t="s">
        <v>58</v>
      </c>
      <c r="AX41" s="212" t="s">
        <v>58</v>
      </c>
    </row>
  </sheetData>
  <mergeCells count="14">
    <mergeCell ref="D2:N2"/>
    <mergeCell ref="O2:Y2"/>
    <mergeCell ref="AC2:AM2"/>
    <mergeCell ref="AN2:AX2"/>
    <mergeCell ref="A5:B5"/>
    <mergeCell ref="A6:B6"/>
    <mergeCell ref="A38:B38"/>
    <mergeCell ref="A39:B39"/>
    <mergeCell ref="A40:B40"/>
    <mergeCell ref="A41:B41"/>
    <mergeCell ref="A2:A3"/>
    <mergeCell ref="B2:B3"/>
    <mergeCell ref="C2:C3"/>
    <mergeCell ref="AB2:AB3"/>
  </mergeCells>
  <phoneticPr fontId="3"/>
  <conditionalFormatting sqref="AC38">
    <cfRule type="expression" dxfId="115" priority="8">
      <formula>INDIRECT(ADDRESS(ROW(),COLUMN()))=TRUNC(INDIRECT(ADDRESS(ROW(),COLUMN())))</formula>
    </cfRule>
  </conditionalFormatting>
  <conditionalFormatting sqref="AB39:AK41">
    <cfRule type="expression" dxfId="114" priority="7">
      <formula>INDIRECT(ADDRESS(ROW(),COLUMN()))=TRUNC(INDIRECT(ADDRESS(ROW(),COLUMN())))</formula>
    </cfRule>
  </conditionalFormatting>
  <conditionalFormatting sqref="AN39:AV41">
    <cfRule type="expression" dxfId="113" priority="6">
      <formula>INDIRECT(ADDRESS(ROW(),COLUMN()))=TRUNC(INDIRECT(ADDRESS(ROW(),COLUMN())))</formula>
    </cfRule>
  </conditionalFormatting>
  <conditionalFormatting sqref="D38 M39:N41 X39:Y41 F38:O38 Q38:Y38">
    <cfRule type="expression" dxfId="112" priority="3">
      <formula>INDIRECT(ADDRESS(ROW(),COLUMN()))=TRUNC(INDIRECT(ADDRESS(ROW(),COLUMN())))</formula>
    </cfRule>
  </conditionalFormatting>
  <conditionalFormatting sqref="E38">
    <cfRule type="expression" dxfId="111" priority="2">
      <formula>INDIRECT(ADDRESS(ROW(),COLUMN()))=TRUNC(INDIRECT(ADDRESS(ROW(),COLUMN())))</formula>
    </cfRule>
  </conditionalFormatting>
  <conditionalFormatting sqref="P38">
    <cfRule type="expression" dxfId="11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C42"/>
  <sheetViews>
    <sheetView view="pageBreakPreview" zoomScaleSheetLayoutView="100" workbookViewId="0">
      <selection activeCell="X1" sqref="X1"/>
    </sheetView>
  </sheetViews>
  <sheetFormatPr defaultRowHeight="9.6"/>
  <cols>
    <col min="1" max="2" width="3.375" style="138" customWidth="1"/>
    <col min="3" max="4" width="3.625" style="138" customWidth="1"/>
    <col min="5" max="11" width="4.625" style="138" customWidth="1"/>
    <col min="12" max="12" width="6.375" style="138" customWidth="1"/>
    <col min="13" max="13" width="3.625" style="138" customWidth="1"/>
    <col min="14" max="19" width="4.625" style="138" customWidth="1"/>
    <col min="20" max="20" width="6.375" style="138" customWidth="1"/>
    <col min="21" max="22" width="4.625" style="138" customWidth="1"/>
    <col min="23" max="23" width="42" style="138" customWidth="1"/>
    <col min="24" max="44" width="4.625" style="138" customWidth="1"/>
    <col min="45" max="16384" width="9" style="138" customWidth="1"/>
  </cols>
  <sheetData>
    <row r="1" spans="1:55" s="139" customFormat="1" ht="23.25" customHeight="1">
      <c r="A1" s="143" t="str">
        <f>"反応タンク試験月報1　"&amp;Z1&amp;"年"&amp;AB1&amp;"月分"</f>
        <v>反応タンク試験月報1　2019年2月分</v>
      </c>
      <c r="D1" s="167"/>
      <c r="H1" s="193"/>
      <c r="I1" s="193"/>
      <c r="K1" s="193"/>
      <c r="M1" s="167"/>
      <c r="P1" s="193"/>
      <c r="Q1" s="193"/>
      <c r="S1" s="193"/>
      <c r="T1" s="193"/>
      <c r="W1" s="172"/>
      <c r="Y1" s="96" t="s">
        <v>132</v>
      </c>
      <c r="Z1" s="100">
        <v>2019</v>
      </c>
      <c r="AA1" s="102" t="s">
        <v>247</v>
      </c>
      <c r="AB1" s="107">
        <v>2</v>
      </c>
    </row>
    <row r="2" spans="1:55" s="139" customFormat="1" ht="12" customHeight="1">
      <c r="A2" s="181" t="s">
        <v>28</v>
      </c>
      <c r="B2" s="181" t="s">
        <v>31</v>
      </c>
      <c r="C2" s="152" t="s">
        <v>61</v>
      </c>
      <c r="D2" s="171"/>
      <c r="E2" s="171"/>
      <c r="F2" s="171"/>
      <c r="G2" s="171"/>
      <c r="H2" s="171"/>
      <c r="I2" s="171"/>
      <c r="J2" s="171"/>
      <c r="K2" s="171"/>
      <c r="L2" s="157"/>
      <c r="M2" s="171" t="s">
        <v>133</v>
      </c>
      <c r="N2" s="171"/>
      <c r="O2" s="171"/>
      <c r="P2" s="171"/>
      <c r="Q2" s="171"/>
      <c r="R2" s="171"/>
      <c r="S2" s="157"/>
      <c r="T2" s="149" t="s">
        <v>134</v>
      </c>
      <c r="U2" s="215" t="s">
        <v>135</v>
      </c>
      <c r="V2" s="144" t="s">
        <v>136</v>
      </c>
      <c r="Y2" s="96" t="s">
        <v>61</v>
      </c>
      <c r="Z2" s="96"/>
      <c r="AA2" s="96"/>
      <c r="AB2" s="96"/>
      <c r="AC2" s="96"/>
      <c r="AD2" s="96"/>
      <c r="AE2" s="96"/>
      <c r="AF2" s="96"/>
      <c r="AG2" s="96"/>
      <c r="AH2" s="96"/>
      <c r="AI2" s="96" t="s">
        <v>133</v>
      </c>
      <c r="AJ2" s="96"/>
      <c r="AK2" s="96"/>
      <c r="AL2" s="96"/>
      <c r="AM2" s="96"/>
      <c r="AN2" s="96"/>
      <c r="AO2" s="96"/>
      <c r="AP2" s="149" t="s">
        <v>134</v>
      </c>
      <c r="AQ2" s="174" t="s">
        <v>135</v>
      </c>
      <c r="AR2" s="174" t="s">
        <v>136</v>
      </c>
    </row>
    <row r="3" spans="1:55" s="140" customFormat="1" ht="48" customHeight="1">
      <c r="A3" s="182"/>
      <c r="B3" s="182"/>
      <c r="C3" s="190" t="s">
        <v>46</v>
      </c>
      <c r="D3" s="192" t="s">
        <v>50</v>
      </c>
      <c r="E3" s="192" t="s">
        <v>54</v>
      </c>
      <c r="F3" s="202" t="s">
        <v>122</v>
      </c>
      <c r="G3" s="202" t="s">
        <v>124</v>
      </c>
      <c r="H3" s="192" t="s">
        <v>125</v>
      </c>
      <c r="I3" s="192" t="s">
        <v>55</v>
      </c>
      <c r="J3" s="202" t="s">
        <v>127</v>
      </c>
      <c r="K3" s="192" t="s">
        <v>126</v>
      </c>
      <c r="L3" s="213" t="s">
        <v>246</v>
      </c>
      <c r="M3" s="192" t="s">
        <v>50</v>
      </c>
      <c r="N3" s="192" t="s">
        <v>54</v>
      </c>
      <c r="O3" s="202" t="s">
        <v>27</v>
      </c>
      <c r="P3" s="192" t="s">
        <v>43</v>
      </c>
      <c r="Q3" s="192" t="s">
        <v>15</v>
      </c>
      <c r="R3" s="202" t="s">
        <v>127</v>
      </c>
      <c r="S3" s="192" t="s">
        <v>126</v>
      </c>
      <c r="T3" s="192" t="s">
        <v>80</v>
      </c>
      <c r="U3" s="216"/>
      <c r="V3" s="182"/>
      <c r="W3" s="140"/>
      <c r="X3" s="140"/>
      <c r="Y3" s="190" t="s">
        <v>46</v>
      </c>
      <c r="Z3" s="192" t="s">
        <v>50</v>
      </c>
      <c r="AA3" s="192" t="s">
        <v>54</v>
      </c>
      <c r="AB3" s="202" t="s">
        <v>122</v>
      </c>
      <c r="AC3" s="202" t="s">
        <v>124</v>
      </c>
      <c r="AD3" s="192" t="s">
        <v>125</v>
      </c>
      <c r="AE3" s="192" t="s">
        <v>55</v>
      </c>
      <c r="AF3" s="202" t="s">
        <v>127</v>
      </c>
      <c r="AG3" s="192" t="s">
        <v>126</v>
      </c>
      <c r="AH3" s="217" t="s">
        <v>137</v>
      </c>
      <c r="AI3" s="192" t="s">
        <v>50</v>
      </c>
      <c r="AJ3" s="192" t="s">
        <v>54</v>
      </c>
      <c r="AK3" s="202" t="s">
        <v>27</v>
      </c>
      <c r="AL3" s="192" t="s">
        <v>43</v>
      </c>
      <c r="AM3" s="192" t="s">
        <v>15</v>
      </c>
      <c r="AN3" s="202" t="s">
        <v>127</v>
      </c>
      <c r="AO3" s="192" t="s">
        <v>126</v>
      </c>
      <c r="AP3" s="192" t="s">
        <v>80</v>
      </c>
      <c r="AQ3" s="181"/>
      <c r="AR3" s="181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</row>
    <row r="4" spans="1:55" ht="12" customHeight="1">
      <c r="A4" s="146"/>
      <c r="B4" s="146"/>
      <c r="C4" s="160" t="s">
        <v>18</v>
      </c>
      <c r="D4" s="160"/>
      <c r="E4" s="160" t="s">
        <v>70</v>
      </c>
      <c r="F4" s="160" t="s">
        <v>36</v>
      </c>
      <c r="G4" s="160" t="s">
        <v>36</v>
      </c>
      <c r="H4" s="160" t="s">
        <v>36</v>
      </c>
      <c r="I4" s="160" t="s">
        <v>36</v>
      </c>
      <c r="J4" s="160" t="s">
        <v>70</v>
      </c>
      <c r="K4" s="160"/>
      <c r="L4" s="214"/>
      <c r="M4" s="160"/>
      <c r="N4" s="160" t="s">
        <v>70</v>
      </c>
      <c r="O4" s="160" t="s">
        <v>36</v>
      </c>
      <c r="P4" s="160" t="s">
        <v>36</v>
      </c>
      <c r="Q4" s="160" t="s">
        <v>36</v>
      </c>
      <c r="R4" s="160" t="s">
        <v>70</v>
      </c>
      <c r="S4" s="160"/>
      <c r="T4" s="160" t="s">
        <v>36</v>
      </c>
      <c r="U4" s="160" t="s">
        <v>6</v>
      </c>
      <c r="V4" s="160"/>
      <c r="W4" s="205"/>
      <c r="X4" s="206"/>
      <c r="Y4" s="160" t="s">
        <v>18</v>
      </c>
      <c r="Z4" s="160"/>
      <c r="AA4" s="160" t="s">
        <v>70</v>
      </c>
      <c r="AB4" s="160" t="s">
        <v>36</v>
      </c>
      <c r="AC4" s="160" t="s">
        <v>36</v>
      </c>
      <c r="AD4" s="160" t="s">
        <v>36</v>
      </c>
      <c r="AE4" s="160" t="s">
        <v>36</v>
      </c>
      <c r="AF4" s="160" t="s">
        <v>70</v>
      </c>
      <c r="AG4" s="160"/>
      <c r="AH4" s="217"/>
      <c r="AI4" s="160"/>
      <c r="AJ4" s="160" t="s">
        <v>70</v>
      </c>
      <c r="AK4" s="160" t="s">
        <v>36</v>
      </c>
      <c r="AL4" s="160" t="s">
        <v>36</v>
      </c>
      <c r="AM4" s="160" t="s">
        <v>36</v>
      </c>
      <c r="AN4" s="160" t="s">
        <v>70</v>
      </c>
      <c r="AO4" s="160"/>
      <c r="AP4" s="160" t="s">
        <v>36</v>
      </c>
      <c r="AQ4" s="160" t="s">
        <v>6</v>
      </c>
      <c r="AR4" s="160"/>
    </row>
    <row r="5" spans="1:55" ht="11.25" customHeight="1">
      <c r="A5" s="147" t="s">
        <v>175</v>
      </c>
      <c r="B5" s="147"/>
      <c r="C5" s="162"/>
      <c r="D5" s="162"/>
      <c r="E5" s="162"/>
      <c r="F5" s="162">
        <v>2</v>
      </c>
      <c r="G5" s="162">
        <v>2</v>
      </c>
      <c r="H5" s="162">
        <v>4</v>
      </c>
      <c r="I5" s="162">
        <v>4</v>
      </c>
      <c r="J5" s="162"/>
      <c r="K5" s="162">
        <v>3</v>
      </c>
      <c r="L5" s="162"/>
      <c r="M5" s="162"/>
      <c r="N5" s="162"/>
      <c r="O5" s="162">
        <v>3</v>
      </c>
      <c r="P5" s="162">
        <v>3</v>
      </c>
      <c r="Q5" s="162">
        <v>3</v>
      </c>
      <c r="R5" s="162"/>
      <c r="S5" s="162">
        <v>3</v>
      </c>
      <c r="T5" s="162">
        <v>3</v>
      </c>
      <c r="U5" s="162"/>
      <c r="V5" s="162"/>
      <c r="W5" s="173"/>
      <c r="X5" s="207"/>
      <c r="Y5" s="96"/>
      <c r="Z5" s="96"/>
      <c r="AA5" s="96"/>
      <c r="AB5" s="96"/>
      <c r="AC5" s="178"/>
      <c r="AD5" s="96"/>
      <c r="AE5" s="96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208"/>
      <c r="AT5" s="209"/>
      <c r="AU5" s="209"/>
      <c r="AV5" s="209"/>
      <c r="AW5" s="209"/>
      <c r="AX5" s="209"/>
      <c r="AY5" s="209"/>
      <c r="AZ5" s="209"/>
      <c r="BA5" s="209"/>
      <c r="BB5" s="209"/>
      <c r="BC5" s="209"/>
    </row>
    <row r="6" spans="1:55" ht="11.25" customHeight="1">
      <c r="A6" s="148" t="s">
        <v>245</v>
      </c>
      <c r="B6" s="154"/>
      <c r="C6" s="187">
        <v>0</v>
      </c>
      <c r="D6" s="187">
        <v>1</v>
      </c>
      <c r="E6" s="187">
        <v>0</v>
      </c>
      <c r="F6" s="162">
        <v>1</v>
      </c>
      <c r="G6" s="162">
        <v>1</v>
      </c>
      <c r="H6" s="187">
        <v>0</v>
      </c>
      <c r="I6" s="187">
        <v>0</v>
      </c>
      <c r="J6" s="187">
        <v>1</v>
      </c>
      <c r="K6" s="187">
        <v>0</v>
      </c>
      <c r="L6" s="187">
        <v>2</v>
      </c>
      <c r="M6" s="187">
        <v>1</v>
      </c>
      <c r="N6" s="187">
        <v>0</v>
      </c>
      <c r="O6" s="187">
        <v>0</v>
      </c>
      <c r="P6" s="187">
        <v>0</v>
      </c>
      <c r="Q6" s="187">
        <v>0</v>
      </c>
      <c r="R6" s="187">
        <v>1</v>
      </c>
      <c r="S6" s="187">
        <v>0</v>
      </c>
      <c r="T6" s="187">
        <v>0</v>
      </c>
      <c r="U6" s="162">
        <v>1</v>
      </c>
      <c r="V6" s="162">
        <v>1</v>
      </c>
      <c r="W6" s="173"/>
      <c r="X6" s="207"/>
      <c r="Y6" s="96"/>
      <c r="Z6" s="96"/>
      <c r="AA6" s="96"/>
      <c r="AB6" s="96"/>
      <c r="AC6" s="96"/>
      <c r="AD6" s="102"/>
      <c r="AE6" s="96"/>
      <c r="AF6" s="96"/>
      <c r="AG6" s="96"/>
      <c r="AH6" s="96"/>
      <c r="AI6" s="96"/>
      <c r="AJ6" s="96"/>
      <c r="AK6" s="96"/>
      <c r="AL6" s="96"/>
      <c r="AM6" s="96"/>
      <c r="AN6" s="178"/>
      <c r="AO6" s="178"/>
      <c r="AP6" s="178"/>
      <c r="AQ6" s="178"/>
      <c r="AR6" s="178"/>
      <c r="AS6" s="205"/>
      <c r="AT6" s="141"/>
      <c r="AU6" s="141"/>
      <c r="AV6" s="141"/>
      <c r="AW6" s="141"/>
      <c r="AX6" s="141"/>
      <c r="AY6" s="141"/>
      <c r="AZ6" s="141"/>
      <c r="BA6" s="141"/>
      <c r="BB6" s="141"/>
      <c r="BC6" s="141"/>
    </row>
    <row r="7" spans="1:55" ht="11.25" customHeight="1">
      <c r="A7" s="96">
        <v>1</v>
      </c>
      <c r="B7" s="155">
        <f>DATEVALUE(Z1&amp;"/"&amp;AB1&amp;"/1")</f>
        <v>43497</v>
      </c>
      <c r="C7" s="163" t="str">
        <f t="shared" ref="C7:V37" si="0">IF(Y7="","",TEXT(ROUND(Y7,(IF(C$5="",100,C$5)-1)-INT(LOG(ABS(Y7)+(Y7=0)))),"#,##0"&amp;IF(INT(LOG(ABS(ROUND(Y7,(IF(C$5="",100,C$5)-1)-INT(LOG(ABS(Y7)+(Y7=0)))))+(ROUND(Y7,(IF(C$5="",100,C$5)-1)-INT(LOG(ABS(Y7)+(Y7=0))))=0)))+1&gt;=IF(C$5="",100,C$5),"",IF(C$6&gt;0,".","")&amp;REPT("0",IF(IF(C$5="",100,C$5)-INT(LOG(ABS(ROUND(Y7,(IF(C$5="",100,C$5)-1)-INT(LOG(ABS(Y7)+(Y7=0)))))+(ROUND(Y7,(IF(C$5="",100,C$5)-1)-INT(LOG(ABS(Y7)+(Y7=0))))=0)))-1&gt;C$6,C$6,IF(C$5="",100,C$5)-INT(LOG(ABS(ROUND(Y7,(IF(C$5="",100,C$5)-1)-INT(LOG(ABS(Y7)+(Y7=0)))))+(ROUND(Y7,(IF(C$5="",100,C$5)-1)-INT(LOG(ABS(Y7)+(Y7=0))))=0)))-1)))))</f>
        <v/>
      </c>
      <c r="D7" s="163" t="str">
        <f t="shared" si="0"/>
        <v/>
      </c>
      <c r="E7" s="163" t="str">
        <f t="shared" si="0"/>
        <v/>
      </c>
      <c r="F7" s="163" t="str">
        <f t="shared" si="0"/>
        <v/>
      </c>
      <c r="G7" s="163" t="str">
        <f t="shared" si="0"/>
        <v/>
      </c>
      <c r="H7" s="163" t="str">
        <f t="shared" si="0"/>
        <v/>
      </c>
      <c r="I7" s="163" t="str">
        <f t="shared" si="0"/>
        <v/>
      </c>
      <c r="J7" s="163" t="str">
        <f t="shared" si="0"/>
        <v/>
      </c>
      <c r="K7" s="163" t="str">
        <f t="shared" si="0"/>
        <v/>
      </c>
      <c r="L7" s="163" t="str">
        <f t="shared" si="0"/>
        <v/>
      </c>
      <c r="M7" s="163" t="str">
        <f t="shared" si="0"/>
        <v/>
      </c>
      <c r="N7" s="163" t="str">
        <f t="shared" si="0"/>
        <v/>
      </c>
      <c r="O7" s="163" t="str">
        <f t="shared" si="0"/>
        <v/>
      </c>
      <c r="P7" s="163" t="str">
        <f t="shared" si="0"/>
        <v/>
      </c>
      <c r="Q7" s="163" t="str">
        <f t="shared" si="0"/>
        <v/>
      </c>
      <c r="R7" s="163" t="str">
        <f t="shared" si="0"/>
        <v/>
      </c>
      <c r="S7" s="163" t="str">
        <f t="shared" si="0"/>
        <v/>
      </c>
      <c r="T7" s="163" t="str">
        <f t="shared" si="0"/>
        <v/>
      </c>
      <c r="U7" s="163" t="str">
        <f t="shared" si="0"/>
        <v/>
      </c>
      <c r="V7" s="163" t="str">
        <f t="shared" si="0"/>
        <v/>
      </c>
      <c r="W7" s="205"/>
      <c r="X7" s="206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</row>
    <row r="8" spans="1:55" ht="11.25" customHeight="1">
      <c r="A8" s="96">
        <v>2</v>
      </c>
      <c r="B8" s="155">
        <f t="shared" ref="B8:B37" si="1">B7+1</f>
        <v>43498</v>
      </c>
      <c r="C8" s="163" t="str">
        <f t="shared" si="0"/>
        <v/>
      </c>
      <c r="D8" s="163" t="str">
        <f t="shared" si="0"/>
        <v/>
      </c>
      <c r="E8" s="163" t="str">
        <f t="shared" si="0"/>
        <v/>
      </c>
      <c r="F8" s="163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63" t="str">
        <f t="shared" si="0"/>
        <v/>
      </c>
      <c r="L8" s="163" t="str">
        <f t="shared" si="0"/>
        <v/>
      </c>
      <c r="M8" s="163" t="str">
        <f t="shared" si="0"/>
        <v/>
      </c>
      <c r="N8" s="163" t="str">
        <f t="shared" si="0"/>
        <v/>
      </c>
      <c r="O8" s="163" t="str">
        <f t="shared" si="0"/>
        <v/>
      </c>
      <c r="P8" s="163" t="str">
        <f t="shared" si="0"/>
        <v/>
      </c>
      <c r="Q8" s="163" t="str">
        <f t="shared" si="0"/>
        <v/>
      </c>
      <c r="R8" s="163" t="str">
        <f t="shared" si="0"/>
        <v/>
      </c>
      <c r="S8" s="163" t="str">
        <f t="shared" si="0"/>
        <v/>
      </c>
      <c r="T8" s="163" t="str">
        <f t="shared" si="0"/>
        <v/>
      </c>
      <c r="U8" s="163" t="str">
        <f t="shared" si="0"/>
        <v/>
      </c>
      <c r="V8" s="163" t="str">
        <f t="shared" si="0"/>
        <v/>
      </c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</row>
    <row r="9" spans="1:55" ht="11.25" customHeight="1">
      <c r="A9" s="96">
        <v>3</v>
      </c>
      <c r="B9" s="155">
        <f t="shared" si="1"/>
        <v>43499</v>
      </c>
      <c r="C9" s="163" t="str">
        <f t="shared" si="0"/>
        <v/>
      </c>
      <c r="D9" s="163" t="str">
        <f t="shared" si="0"/>
        <v/>
      </c>
      <c r="E9" s="163" t="str">
        <f t="shared" si="0"/>
        <v/>
      </c>
      <c r="F9" s="163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63" t="str">
        <f t="shared" si="0"/>
        <v/>
      </c>
      <c r="L9" s="163" t="str">
        <f t="shared" si="0"/>
        <v/>
      </c>
      <c r="M9" s="163" t="str">
        <f t="shared" si="0"/>
        <v/>
      </c>
      <c r="N9" s="163" t="str">
        <f t="shared" si="0"/>
        <v/>
      </c>
      <c r="O9" s="163" t="str">
        <f t="shared" si="0"/>
        <v/>
      </c>
      <c r="P9" s="163" t="str">
        <f t="shared" si="0"/>
        <v/>
      </c>
      <c r="Q9" s="163" t="str">
        <f t="shared" si="0"/>
        <v/>
      </c>
      <c r="R9" s="163" t="str">
        <f t="shared" si="0"/>
        <v/>
      </c>
      <c r="S9" s="163" t="str">
        <f t="shared" si="0"/>
        <v/>
      </c>
      <c r="T9" s="163" t="str">
        <f t="shared" si="0"/>
        <v/>
      </c>
      <c r="U9" s="163" t="str">
        <f t="shared" si="0"/>
        <v/>
      </c>
      <c r="V9" s="163" t="str">
        <f t="shared" si="0"/>
        <v/>
      </c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</row>
    <row r="10" spans="1:55" ht="11.25" customHeight="1">
      <c r="A10" s="96">
        <v>4</v>
      </c>
      <c r="B10" s="155">
        <f t="shared" si="1"/>
        <v>43500</v>
      </c>
      <c r="C10" s="163" t="str">
        <f t="shared" si="0"/>
        <v/>
      </c>
      <c r="D10" s="163" t="str">
        <f t="shared" si="0"/>
        <v/>
      </c>
      <c r="E10" s="163" t="str">
        <f t="shared" si="0"/>
        <v/>
      </c>
      <c r="F10" s="163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63" t="str">
        <f t="shared" si="0"/>
        <v/>
      </c>
      <c r="L10" s="163" t="str">
        <f t="shared" si="0"/>
        <v/>
      </c>
      <c r="M10" s="163" t="str">
        <f t="shared" si="0"/>
        <v/>
      </c>
      <c r="N10" s="163" t="str">
        <f t="shared" si="0"/>
        <v/>
      </c>
      <c r="O10" s="163" t="str">
        <f t="shared" si="0"/>
        <v/>
      </c>
      <c r="P10" s="163" t="str">
        <f t="shared" si="0"/>
        <v/>
      </c>
      <c r="Q10" s="163" t="str">
        <f t="shared" si="0"/>
        <v/>
      </c>
      <c r="R10" s="163" t="str">
        <f t="shared" si="0"/>
        <v/>
      </c>
      <c r="S10" s="163" t="str">
        <f t="shared" si="0"/>
        <v/>
      </c>
      <c r="T10" s="163" t="str">
        <f t="shared" si="0"/>
        <v/>
      </c>
      <c r="U10" s="163" t="str">
        <f t="shared" si="0"/>
        <v/>
      </c>
      <c r="V10" s="163" t="str">
        <f t="shared" si="0"/>
        <v/>
      </c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</row>
    <row r="11" spans="1:55" ht="11.25" customHeight="1">
      <c r="A11" s="96">
        <v>5</v>
      </c>
      <c r="B11" s="155">
        <f t="shared" si="1"/>
        <v>43501</v>
      </c>
      <c r="C11" s="163" t="str">
        <f t="shared" si="0"/>
        <v/>
      </c>
      <c r="D11" s="163" t="str">
        <f t="shared" si="0"/>
        <v/>
      </c>
      <c r="E11" s="163" t="str">
        <f t="shared" si="0"/>
        <v/>
      </c>
      <c r="F11" s="163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63" t="str">
        <f t="shared" si="0"/>
        <v/>
      </c>
      <c r="L11" s="163" t="str">
        <f t="shared" si="0"/>
        <v/>
      </c>
      <c r="M11" s="163" t="str">
        <f t="shared" si="0"/>
        <v/>
      </c>
      <c r="N11" s="163" t="str">
        <f t="shared" si="0"/>
        <v/>
      </c>
      <c r="O11" s="163" t="str">
        <f t="shared" si="0"/>
        <v/>
      </c>
      <c r="P11" s="163" t="str">
        <f t="shared" si="0"/>
        <v/>
      </c>
      <c r="Q11" s="163" t="str">
        <f t="shared" si="0"/>
        <v/>
      </c>
      <c r="R11" s="163" t="str">
        <f t="shared" si="0"/>
        <v/>
      </c>
      <c r="S11" s="163" t="str">
        <f t="shared" si="0"/>
        <v/>
      </c>
      <c r="T11" s="163" t="str">
        <f t="shared" si="0"/>
        <v/>
      </c>
      <c r="U11" s="163" t="str">
        <f t="shared" si="0"/>
        <v/>
      </c>
      <c r="V11" s="163" t="str">
        <f t="shared" si="0"/>
        <v/>
      </c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</row>
    <row r="12" spans="1:55" ht="11.25" customHeight="1">
      <c r="A12" s="96">
        <v>6</v>
      </c>
      <c r="B12" s="155">
        <f t="shared" si="1"/>
        <v>43502</v>
      </c>
      <c r="C12" s="163" t="str">
        <f t="shared" si="0"/>
        <v/>
      </c>
      <c r="D12" s="163" t="str">
        <f t="shared" si="0"/>
        <v/>
      </c>
      <c r="E12" s="163" t="str">
        <f t="shared" si="0"/>
        <v/>
      </c>
      <c r="F12" s="163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63" t="str">
        <f t="shared" si="0"/>
        <v/>
      </c>
      <c r="L12" s="163" t="str">
        <f t="shared" si="0"/>
        <v/>
      </c>
      <c r="M12" s="163" t="str">
        <f t="shared" si="0"/>
        <v/>
      </c>
      <c r="N12" s="163" t="str">
        <f t="shared" si="0"/>
        <v/>
      </c>
      <c r="O12" s="163" t="str">
        <f t="shared" si="0"/>
        <v/>
      </c>
      <c r="P12" s="163" t="str">
        <f t="shared" si="0"/>
        <v/>
      </c>
      <c r="Q12" s="163" t="str">
        <f t="shared" si="0"/>
        <v/>
      </c>
      <c r="R12" s="163" t="str">
        <f t="shared" si="0"/>
        <v/>
      </c>
      <c r="S12" s="163" t="str">
        <f t="shared" si="0"/>
        <v/>
      </c>
      <c r="T12" s="163" t="str">
        <f t="shared" si="0"/>
        <v/>
      </c>
      <c r="U12" s="163" t="str">
        <f t="shared" si="0"/>
        <v/>
      </c>
      <c r="V12" s="163" t="str">
        <f t="shared" si="0"/>
        <v/>
      </c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</row>
    <row r="13" spans="1:55" ht="11.25" customHeight="1">
      <c r="A13" s="96">
        <v>7</v>
      </c>
      <c r="B13" s="155">
        <f t="shared" si="1"/>
        <v>43503</v>
      </c>
      <c r="C13" s="163" t="str">
        <f t="shared" si="0"/>
        <v/>
      </c>
      <c r="D13" s="163" t="str">
        <f t="shared" si="0"/>
        <v/>
      </c>
      <c r="E13" s="163" t="str">
        <f t="shared" si="0"/>
        <v/>
      </c>
      <c r="F13" s="163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63" t="str">
        <f t="shared" si="0"/>
        <v/>
      </c>
      <c r="L13" s="163" t="str">
        <f t="shared" si="0"/>
        <v/>
      </c>
      <c r="M13" s="163" t="str">
        <f t="shared" si="0"/>
        <v/>
      </c>
      <c r="N13" s="163" t="str">
        <f t="shared" si="0"/>
        <v/>
      </c>
      <c r="O13" s="163" t="str">
        <f t="shared" si="0"/>
        <v/>
      </c>
      <c r="P13" s="163" t="str">
        <f t="shared" si="0"/>
        <v/>
      </c>
      <c r="Q13" s="163" t="str">
        <f t="shared" si="0"/>
        <v/>
      </c>
      <c r="R13" s="163" t="str">
        <f t="shared" si="0"/>
        <v/>
      </c>
      <c r="S13" s="163" t="str">
        <f t="shared" si="0"/>
        <v/>
      </c>
      <c r="T13" s="163" t="str">
        <f t="shared" si="0"/>
        <v/>
      </c>
      <c r="U13" s="163" t="str">
        <f t="shared" si="0"/>
        <v/>
      </c>
      <c r="V13" s="163" t="str">
        <f t="shared" si="0"/>
        <v/>
      </c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</row>
    <row r="14" spans="1:55" ht="11.25" customHeight="1">
      <c r="A14" s="96">
        <v>8</v>
      </c>
      <c r="B14" s="155">
        <f t="shared" si="1"/>
        <v>43504</v>
      </c>
      <c r="C14" s="163" t="str">
        <f t="shared" si="0"/>
        <v/>
      </c>
      <c r="D14" s="163" t="str">
        <f t="shared" si="0"/>
        <v/>
      </c>
      <c r="E14" s="163" t="str">
        <f t="shared" si="0"/>
        <v/>
      </c>
      <c r="F14" s="163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63" t="str">
        <f t="shared" si="0"/>
        <v/>
      </c>
      <c r="L14" s="163" t="str">
        <f t="shared" si="0"/>
        <v/>
      </c>
      <c r="M14" s="163" t="str">
        <f t="shared" si="0"/>
        <v/>
      </c>
      <c r="N14" s="163" t="str">
        <f t="shared" si="0"/>
        <v/>
      </c>
      <c r="O14" s="163" t="str">
        <f t="shared" si="0"/>
        <v/>
      </c>
      <c r="P14" s="163" t="str">
        <f t="shared" si="0"/>
        <v/>
      </c>
      <c r="Q14" s="163" t="str">
        <f t="shared" si="0"/>
        <v/>
      </c>
      <c r="R14" s="163" t="str">
        <f t="shared" si="0"/>
        <v/>
      </c>
      <c r="S14" s="163" t="str">
        <f t="shared" si="0"/>
        <v/>
      </c>
      <c r="T14" s="163" t="str">
        <f t="shared" si="0"/>
        <v/>
      </c>
      <c r="U14" s="163" t="str">
        <f t="shared" si="0"/>
        <v/>
      </c>
      <c r="V14" s="163" t="str">
        <f t="shared" si="0"/>
        <v/>
      </c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</row>
    <row r="15" spans="1:55" ht="11.25" customHeight="1">
      <c r="A15" s="96">
        <v>9</v>
      </c>
      <c r="B15" s="155">
        <f t="shared" si="1"/>
        <v>43505</v>
      </c>
      <c r="C15" s="163" t="str">
        <f t="shared" si="0"/>
        <v/>
      </c>
      <c r="D15" s="163" t="str">
        <f t="shared" si="0"/>
        <v/>
      </c>
      <c r="E15" s="163" t="str">
        <f t="shared" si="0"/>
        <v/>
      </c>
      <c r="F15" s="163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63" t="str">
        <f t="shared" si="0"/>
        <v/>
      </c>
      <c r="L15" s="163" t="str">
        <f t="shared" si="0"/>
        <v/>
      </c>
      <c r="M15" s="163" t="str">
        <f t="shared" si="0"/>
        <v/>
      </c>
      <c r="N15" s="163" t="str">
        <f t="shared" si="0"/>
        <v/>
      </c>
      <c r="O15" s="163" t="str">
        <f t="shared" si="0"/>
        <v/>
      </c>
      <c r="P15" s="163" t="str">
        <f t="shared" si="0"/>
        <v/>
      </c>
      <c r="Q15" s="163" t="str">
        <f t="shared" si="0"/>
        <v/>
      </c>
      <c r="R15" s="163" t="str">
        <f t="shared" si="0"/>
        <v/>
      </c>
      <c r="S15" s="163" t="str">
        <f t="shared" si="0"/>
        <v/>
      </c>
      <c r="T15" s="163" t="str">
        <f t="shared" si="0"/>
        <v/>
      </c>
      <c r="U15" s="163" t="str">
        <f t="shared" si="0"/>
        <v/>
      </c>
      <c r="V15" s="163" t="str">
        <f t="shared" si="0"/>
        <v/>
      </c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</row>
    <row r="16" spans="1:55" ht="11.25" customHeight="1">
      <c r="A16" s="96">
        <v>10</v>
      </c>
      <c r="B16" s="155">
        <f t="shared" si="1"/>
        <v>43506</v>
      </c>
      <c r="C16" s="163" t="str">
        <f t="shared" si="0"/>
        <v/>
      </c>
      <c r="D16" s="163" t="str">
        <f t="shared" si="0"/>
        <v/>
      </c>
      <c r="E16" s="163" t="str">
        <f t="shared" si="0"/>
        <v/>
      </c>
      <c r="F16" s="163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63" t="str">
        <f t="shared" si="0"/>
        <v/>
      </c>
      <c r="L16" s="163" t="str">
        <f t="shared" si="0"/>
        <v/>
      </c>
      <c r="M16" s="163" t="str">
        <f t="shared" si="0"/>
        <v/>
      </c>
      <c r="N16" s="163" t="str">
        <f t="shared" si="0"/>
        <v/>
      </c>
      <c r="O16" s="163" t="str">
        <f t="shared" si="0"/>
        <v/>
      </c>
      <c r="P16" s="163" t="str">
        <f t="shared" si="0"/>
        <v/>
      </c>
      <c r="Q16" s="163" t="str">
        <f t="shared" si="0"/>
        <v/>
      </c>
      <c r="R16" s="163" t="str">
        <f t="shared" si="0"/>
        <v/>
      </c>
      <c r="S16" s="163" t="str">
        <f t="shared" si="0"/>
        <v/>
      </c>
      <c r="T16" s="163" t="str">
        <f t="shared" si="0"/>
        <v/>
      </c>
      <c r="U16" s="163" t="str">
        <f t="shared" si="0"/>
        <v/>
      </c>
      <c r="V16" s="163" t="str">
        <f t="shared" si="0"/>
        <v/>
      </c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</row>
    <row r="17" spans="1:44" ht="11.25" customHeight="1">
      <c r="A17" s="96">
        <v>11</v>
      </c>
      <c r="B17" s="155">
        <f t="shared" si="1"/>
        <v>43507</v>
      </c>
      <c r="C17" s="163" t="str">
        <f t="shared" si="0"/>
        <v/>
      </c>
      <c r="D17" s="163" t="str">
        <f t="shared" si="0"/>
        <v/>
      </c>
      <c r="E17" s="163" t="str">
        <f t="shared" si="0"/>
        <v/>
      </c>
      <c r="F17" s="163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63" t="str">
        <f t="shared" si="0"/>
        <v/>
      </c>
      <c r="L17" s="163" t="str">
        <f t="shared" si="0"/>
        <v/>
      </c>
      <c r="M17" s="163" t="str">
        <f t="shared" si="0"/>
        <v/>
      </c>
      <c r="N17" s="163" t="str">
        <f t="shared" si="0"/>
        <v/>
      </c>
      <c r="O17" s="163" t="str">
        <f t="shared" si="0"/>
        <v/>
      </c>
      <c r="P17" s="163" t="str">
        <f t="shared" si="0"/>
        <v/>
      </c>
      <c r="Q17" s="163" t="str">
        <f t="shared" si="0"/>
        <v/>
      </c>
      <c r="R17" s="163" t="str">
        <f t="shared" si="0"/>
        <v/>
      </c>
      <c r="S17" s="163" t="str">
        <f t="shared" si="0"/>
        <v/>
      </c>
      <c r="T17" s="163" t="str">
        <f t="shared" si="0"/>
        <v/>
      </c>
      <c r="U17" s="163" t="str">
        <f t="shared" si="0"/>
        <v/>
      </c>
      <c r="V17" s="163" t="str">
        <f t="shared" si="0"/>
        <v/>
      </c>
      <c r="Y17" s="163"/>
      <c r="Z17" s="163"/>
      <c r="AA17" s="163"/>
      <c r="AB17" s="163"/>
      <c r="AC17" s="163"/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</row>
    <row r="18" spans="1:44" ht="11.25" customHeight="1">
      <c r="A18" s="96">
        <v>12</v>
      </c>
      <c r="B18" s="155">
        <f t="shared" si="1"/>
        <v>43508</v>
      </c>
      <c r="C18" s="163" t="str">
        <f t="shared" si="0"/>
        <v/>
      </c>
      <c r="D18" s="163" t="str">
        <f t="shared" si="0"/>
        <v/>
      </c>
      <c r="E18" s="163" t="str">
        <f t="shared" si="0"/>
        <v/>
      </c>
      <c r="F18" s="163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63" t="str">
        <f t="shared" si="0"/>
        <v/>
      </c>
      <c r="L18" s="163" t="str">
        <f t="shared" si="0"/>
        <v/>
      </c>
      <c r="M18" s="163" t="str">
        <f t="shared" si="0"/>
        <v/>
      </c>
      <c r="N18" s="163" t="str">
        <f t="shared" si="0"/>
        <v/>
      </c>
      <c r="O18" s="163" t="str">
        <f t="shared" si="0"/>
        <v/>
      </c>
      <c r="P18" s="163" t="str">
        <f t="shared" si="0"/>
        <v/>
      </c>
      <c r="Q18" s="163" t="str">
        <f t="shared" si="0"/>
        <v/>
      </c>
      <c r="R18" s="163" t="str">
        <f t="shared" si="0"/>
        <v/>
      </c>
      <c r="S18" s="163" t="str">
        <f t="shared" si="0"/>
        <v/>
      </c>
      <c r="T18" s="163" t="str">
        <f t="shared" si="0"/>
        <v/>
      </c>
      <c r="U18" s="163" t="str">
        <f t="shared" si="0"/>
        <v/>
      </c>
      <c r="V18" s="163" t="str">
        <f t="shared" si="0"/>
        <v/>
      </c>
      <c r="Y18" s="163"/>
      <c r="Z18" s="163"/>
      <c r="AA18" s="163"/>
      <c r="AB18" s="163"/>
      <c r="AC18" s="163"/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</row>
    <row r="19" spans="1:44" ht="11.25" customHeight="1">
      <c r="A19" s="96">
        <v>13</v>
      </c>
      <c r="B19" s="155">
        <f t="shared" si="1"/>
        <v>43509</v>
      </c>
      <c r="C19" s="163" t="str">
        <f t="shared" si="0"/>
        <v/>
      </c>
      <c r="D19" s="163" t="str">
        <f t="shared" si="0"/>
        <v/>
      </c>
      <c r="E19" s="163" t="str">
        <f t="shared" si="0"/>
        <v/>
      </c>
      <c r="F19" s="163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63" t="str">
        <f t="shared" si="0"/>
        <v/>
      </c>
      <c r="L19" s="163" t="str">
        <f t="shared" si="0"/>
        <v/>
      </c>
      <c r="M19" s="163" t="str">
        <f t="shared" si="0"/>
        <v/>
      </c>
      <c r="N19" s="163" t="str">
        <f t="shared" si="0"/>
        <v/>
      </c>
      <c r="O19" s="163" t="str">
        <f t="shared" si="0"/>
        <v/>
      </c>
      <c r="P19" s="163" t="str">
        <f t="shared" si="0"/>
        <v/>
      </c>
      <c r="Q19" s="163" t="str">
        <f t="shared" si="0"/>
        <v/>
      </c>
      <c r="R19" s="163" t="str">
        <f t="shared" si="0"/>
        <v/>
      </c>
      <c r="S19" s="163" t="str">
        <f t="shared" si="0"/>
        <v/>
      </c>
      <c r="T19" s="163" t="str">
        <f t="shared" si="0"/>
        <v/>
      </c>
      <c r="U19" s="163" t="str">
        <f t="shared" si="0"/>
        <v/>
      </c>
      <c r="V19" s="163" t="str">
        <f t="shared" si="0"/>
        <v/>
      </c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</row>
    <row r="20" spans="1:44" ht="11.25" customHeight="1">
      <c r="A20" s="96">
        <v>14</v>
      </c>
      <c r="B20" s="155">
        <f t="shared" si="1"/>
        <v>43510</v>
      </c>
      <c r="C20" s="163" t="str">
        <f t="shared" si="0"/>
        <v/>
      </c>
      <c r="D20" s="163" t="str">
        <f t="shared" si="0"/>
        <v/>
      </c>
      <c r="E20" s="163" t="str">
        <f t="shared" si="0"/>
        <v/>
      </c>
      <c r="F20" s="163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63" t="str">
        <f t="shared" si="0"/>
        <v/>
      </c>
      <c r="L20" s="163" t="str">
        <f t="shared" si="0"/>
        <v/>
      </c>
      <c r="M20" s="163" t="str">
        <f t="shared" si="0"/>
        <v/>
      </c>
      <c r="N20" s="163" t="str">
        <f t="shared" si="0"/>
        <v/>
      </c>
      <c r="O20" s="163" t="str">
        <f t="shared" si="0"/>
        <v/>
      </c>
      <c r="P20" s="163" t="str">
        <f t="shared" si="0"/>
        <v/>
      </c>
      <c r="Q20" s="163" t="str">
        <f t="shared" si="0"/>
        <v/>
      </c>
      <c r="R20" s="163" t="str">
        <f t="shared" si="0"/>
        <v/>
      </c>
      <c r="S20" s="163" t="str">
        <f t="shared" si="0"/>
        <v/>
      </c>
      <c r="T20" s="163" t="str">
        <f t="shared" si="0"/>
        <v/>
      </c>
      <c r="U20" s="163" t="str">
        <f t="shared" si="0"/>
        <v/>
      </c>
      <c r="V20" s="163" t="str">
        <f t="shared" si="0"/>
        <v/>
      </c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</row>
    <row r="21" spans="1:44" ht="11.25" customHeight="1">
      <c r="A21" s="96">
        <v>15</v>
      </c>
      <c r="B21" s="155">
        <f t="shared" si="1"/>
        <v>43511</v>
      </c>
      <c r="C21" s="163" t="str">
        <f t="shared" si="0"/>
        <v/>
      </c>
      <c r="D21" s="163" t="str">
        <f t="shared" si="0"/>
        <v/>
      </c>
      <c r="E21" s="163" t="str">
        <f t="shared" si="0"/>
        <v/>
      </c>
      <c r="F21" s="163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63" t="str">
        <f t="shared" si="0"/>
        <v/>
      </c>
      <c r="L21" s="163" t="str">
        <f t="shared" si="0"/>
        <v/>
      </c>
      <c r="M21" s="163" t="str">
        <f t="shared" si="0"/>
        <v/>
      </c>
      <c r="N21" s="163" t="str">
        <f t="shared" si="0"/>
        <v/>
      </c>
      <c r="O21" s="163" t="str">
        <f t="shared" si="0"/>
        <v/>
      </c>
      <c r="P21" s="163" t="str">
        <f t="shared" si="0"/>
        <v/>
      </c>
      <c r="Q21" s="163" t="str">
        <f t="shared" si="0"/>
        <v/>
      </c>
      <c r="R21" s="163" t="str">
        <f t="shared" si="0"/>
        <v/>
      </c>
      <c r="S21" s="163" t="str">
        <f t="shared" si="0"/>
        <v/>
      </c>
      <c r="T21" s="163" t="str">
        <f t="shared" si="0"/>
        <v/>
      </c>
      <c r="U21" s="163" t="str">
        <f t="shared" si="0"/>
        <v/>
      </c>
      <c r="V21" s="163" t="str">
        <f t="shared" si="0"/>
        <v/>
      </c>
      <c r="Y21" s="163"/>
      <c r="Z21" s="163"/>
      <c r="AA21" s="163"/>
      <c r="AB21" s="163"/>
      <c r="AC21" s="163"/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</row>
    <row r="22" spans="1:44" ht="11.25" customHeight="1">
      <c r="A22" s="96">
        <v>16</v>
      </c>
      <c r="B22" s="155">
        <f t="shared" si="1"/>
        <v>43512</v>
      </c>
      <c r="C22" s="163" t="str">
        <f t="shared" si="0"/>
        <v/>
      </c>
      <c r="D22" s="163" t="str">
        <f t="shared" si="0"/>
        <v/>
      </c>
      <c r="E22" s="163" t="str">
        <f t="shared" si="0"/>
        <v/>
      </c>
      <c r="F22" s="163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63" t="str">
        <f t="shared" si="0"/>
        <v/>
      </c>
      <c r="L22" s="163" t="str">
        <f t="shared" si="0"/>
        <v/>
      </c>
      <c r="M22" s="163" t="str">
        <f t="shared" si="0"/>
        <v/>
      </c>
      <c r="N22" s="163" t="str">
        <f t="shared" si="0"/>
        <v/>
      </c>
      <c r="O22" s="163" t="str">
        <f t="shared" si="0"/>
        <v/>
      </c>
      <c r="P22" s="163" t="str">
        <f t="shared" si="0"/>
        <v/>
      </c>
      <c r="Q22" s="163" t="str">
        <f t="shared" si="0"/>
        <v/>
      </c>
      <c r="R22" s="163" t="str">
        <f t="shared" si="0"/>
        <v/>
      </c>
      <c r="S22" s="163" t="str">
        <f t="shared" si="0"/>
        <v/>
      </c>
      <c r="T22" s="163" t="str">
        <f t="shared" si="0"/>
        <v/>
      </c>
      <c r="U22" s="163" t="str">
        <f t="shared" si="0"/>
        <v/>
      </c>
      <c r="V22" s="163" t="str">
        <f t="shared" si="0"/>
        <v/>
      </c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</row>
    <row r="23" spans="1:44" ht="11.25" customHeight="1">
      <c r="A23" s="96">
        <v>17</v>
      </c>
      <c r="B23" s="155">
        <f t="shared" si="1"/>
        <v>43513</v>
      </c>
      <c r="C23" s="163" t="str">
        <f t="shared" si="0"/>
        <v/>
      </c>
      <c r="D23" s="163" t="str">
        <f t="shared" si="0"/>
        <v/>
      </c>
      <c r="E23" s="163" t="str">
        <f t="shared" si="0"/>
        <v/>
      </c>
      <c r="F23" s="163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63" t="str">
        <f t="shared" si="0"/>
        <v/>
      </c>
      <c r="L23" s="163" t="str">
        <f t="shared" si="0"/>
        <v/>
      </c>
      <c r="M23" s="163" t="str">
        <f t="shared" si="0"/>
        <v/>
      </c>
      <c r="N23" s="163" t="str">
        <f t="shared" si="0"/>
        <v/>
      </c>
      <c r="O23" s="163" t="str">
        <f t="shared" si="0"/>
        <v/>
      </c>
      <c r="P23" s="163" t="str">
        <f t="shared" si="0"/>
        <v/>
      </c>
      <c r="Q23" s="163" t="str">
        <f t="shared" si="0"/>
        <v/>
      </c>
      <c r="R23" s="163" t="str">
        <f t="shared" si="0"/>
        <v/>
      </c>
      <c r="S23" s="163" t="str">
        <f t="shared" si="0"/>
        <v/>
      </c>
      <c r="T23" s="163" t="str">
        <f t="shared" si="0"/>
        <v/>
      </c>
      <c r="U23" s="163" t="str">
        <f t="shared" si="0"/>
        <v/>
      </c>
      <c r="V23" s="163" t="str">
        <f t="shared" si="0"/>
        <v/>
      </c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</row>
    <row r="24" spans="1:44" ht="11.25" customHeight="1">
      <c r="A24" s="96">
        <v>18</v>
      </c>
      <c r="B24" s="155">
        <f t="shared" si="1"/>
        <v>43514</v>
      </c>
      <c r="C24" s="163" t="str">
        <f t="shared" si="0"/>
        <v/>
      </c>
      <c r="D24" s="163" t="str">
        <f t="shared" si="0"/>
        <v/>
      </c>
      <c r="E24" s="163" t="str">
        <f t="shared" si="0"/>
        <v/>
      </c>
      <c r="F24" s="163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63" t="str">
        <f t="shared" si="0"/>
        <v/>
      </c>
      <c r="L24" s="163" t="str">
        <f t="shared" si="0"/>
        <v/>
      </c>
      <c r="M24" s="163" t="str">
        <f t="shared" si="0"/>
        <v/>
      </c>
      <c r="N24" s="163" t="str">
        <f t="shared" si="0"/>
        <v/>
      </c>
      <c r="O24" s="163" t="str">
        <f t="shared" si="0"/>
        <v/>
      </c>
      <c r="P24" s="163" t="str">
        <f t="shared" si="0"/>
        <v/>
      </c>
      <c r="Q24" s="163" t="str">
        <f t="shared" si="0"/>
        <v/>
      </c>
      <c r="R24" s="163" t="str">
        <f t="shared" si="0"/>
        <v/>
      </c>
      <c r="S24" s="163" t="str">
        <f t="shared" si="0"/>
        <v/>
      </c>
      <c r="T24" s="163" t="str">
        <f t="shared" si="0"/>
        <v/>
      </c>
      <c r="U24" s="163" t="str">
        <f t="shared" si="0"/>
        <v/>
      </c>
      <c r="V24" s="163" t="str">
        <f t="shared" si="0"/>
        <v/>
      </c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</row>
    <row r="25" spans="1:44" ht="11.25" customHeight="1">
      <c r="A25" s="96">
        <v>19</v>
      </c>
      <c r="B25" s="155">
        <f t="shared" si="1"/>
        <v>43515</v>
      </c>
      <c r="C25" s="163" t="str">
        <f t="shared" si="0"/>
        <v/>
      </c>
      <c r="D25" s="163" t="str">
        <f t="shared" si="0"/>
        <v/>
      </c>
      <c r="E25" s="163" t="str">
        <f t="shared" si="0"/>
        <v/>
      </c>
      <c r="F25" s="163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63" t="str">
        <f t="shared" si="0"/>
        <v/>
      </c>
      <c r="L25" s="163" t="str">
        <f t="shared" si="0"/>
        <v/>
      </c>
      <c r="M25" s="163" t="str">
        <f t="shared" si="0"/>
        <v/>
      </c>
      <c r="N25" s="163" t="str">
        <f t="shared" si="0"/>
        <v/>
      </c>
      <c r="O25" s="163" t="str">
        <f t="shared" si="0"/>
        <v/>
      </c>
      <c r="P25" s="163" t="str">
        <f t="shared" si="0"/>
        <v/>
      </c>
      <c r="Q25" s="163" t="str">
        <f t="shared" si="0"/>
        <v/>
      </c>
      <c r="R25" s="163" t="str">
        <f t="shared" si="0"/>
        <v/>
      </c>
      <c r="S25" s="163" t="str">
        <f t="shared" si="0"/>
        <v/>
      </c>
      <c r="T25" s="163" t="str">
        <f t="shared" si="0"/>
        <v/>
      </c>
      <c r="U25" s="163" t="str">
        <f t="shared" si="0"/>
        <v/>
      </c>
      <c r="V25" s="163" t="str">
        <f t="shared" si="0"/>
        <v/>
      </c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</row>
    <row r="26" spans="1:44" ht="11.25" customHeight="1">
      <c r="A26" s="96">
        <v>20</v>
      </c>
      <c r="B26" s="155">
        <f t="shared" si="1"/>
        <v>43516</v>
      </c>
      <c r="C26" s="163" t="str">
        <f t="shared" si="0"/>
        <v/>
      </c>
      <c r="D26" s="163" t="str">
        <f t="shared" si="0"/>
        <v/>
      </c>
      <c r="E26" s="163" t="str">
        <f t="shared" si="0"/>
        <v/>
      </c>
      <c r="F26" s="163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63" t="str">
        <f t="shared" si="0"/>
        <v/>
      </c>
      <c r="L26" s="163" t="str">
        <f t="shared" si="0"/>
        <v/>
      </c>
      <c r="M26" s="163" t="str">
        <f t="shared" si="0"/>
        <v/>
      </c>
      <c r="N26" s="163" t="str">
        <f t="shared" si="0"/>
        <v/>
      </c>
      <c r="O26" s="163" t="str">
        <f t="shared" si="0"/>
        <v/>
      </c>
      <c r="P26" s="163" t="str">
        <f t="shared" si="0"/>
        <v/>
      </c>
      <c r="Q26" s="163" t="str">
        <f t="shared" si="0"/>
        <v/>
      </c>
      <c r="R26" s="163" t="str">
        <f t="shared" si="0"/>
        <v/>
      </c>
      <c r="S26" s="163" t="str">
        <f t="shared" si="0"/>
        <v/>
      </c>
      <c r="T26" s="163" t="str">
        <f t="shared" si="0"/>
        <v/>
      </c>
      <c r="U26" s="163" t="str">
        <f t="shared" si="0"/>
        <v/>
      </c>
      <c r="V26" s="163" t="str">
        <f t="shared" si="0"/>
        <v/>
      </c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</row>
    <row r="27" spans="1:44" ht="11.25" customHeight="1">
      <c r="A27" s="96">
        <v>21</v>
      </c>
      <c r="B27" s="155">
        <f t="shared" si="1"/>
        <v>43517</v>
      </c>
      <c r="C27" s="163" t="str">
        <f t="shared" si="0"/>
        <v/>
      </c>
      <c r="D27" s="163" t="str">
        <f t="shared" si="0"/>
        <v/>
      </c>
      <c r="E27" s="163" t="str">
        <f t="shared" si="0"/>
        <v/>
      </c>
      <c r="F27" s="163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63" t="str">
        <f t="shared" si="0"/>
        <v/>
      </c>
      <c r="L27" s="163" t="str">
        <f t="shared" si="0"/>
        <v/>
      </c>
      <c r="M27" s="163" t="str">
        <f t="shared" si="0"/>
        <v/>
      </c>
      <c r="N27" s="163" t="str">
        <f t="shared" si="0"/>
        <v/>
      </c>
      <c r="O27" s="163" t="str">
        <f t="shared" si="0"/>
        <v/>
      </c>
      <c r="P27" s="163" t="str">
        <f t="shared" si="0"/>
        <v/>
      </c>
      <c r="Q27" s="163" t="str">
        <f t="shared" si="0"/>
        <v/>
      </c>
      <c r="R27" s="163" t="str">
        <f t="shared" si="0"/>
        <v/>
      </c>
      <c r="S27" s="163" t="str">
        <f t="shared" si="0"/>
        <v/>
      </c>
      <c r="T27" s="163" t="str">
        <f t="shared" si="0"/>
        <v/>
      </c>
      <c r="U27" s="163" t="str">
        <f t="shared" si="0"/>
        <v/>
      </c>
      <c r="V27" s="163" t="str">
        <f t="shared" si="0"/>
        <v/>
      </c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</row>
    <row r="28" spans="1:44" ht="11.25" customHeight="1">
      <c r="A28" s="96">
        <v>22</v>
      </c>
      <c r="B28" s="155">
        <f t="shared" si="1"/>
        <v>43518</v>
      </c>
      <c r="C28" s="163" t="str">
        <f t="shared" si="0"/>
        <v/>
      </c>
      <c r="D28" s="163" t="str">
        <f t="shared" si="0"/>
        <v/>
      </c>
      <c r="E28" s="163" t="str">
        <f t="shared" si="0"/>
        <v/>
      </c>
      <c r="F28" s="163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63" t="str">
        <f t="shared" si="0"/>
        <v/>
      </c>
      <c r="L28" s="163" t="str">
        <f t="shared" si="0"/>
        <v/>
      </c>
      <c r="M28" s="163" t="str">
        <f t="shared" si="0"/>
        <v/>
      </c>
      <c r="N28" s="163" t="str">
        <f t="shared" si="0"/>
        <v/>
      </c>
      <c r="O28" s="163" t="str">
        <f t="shared" si="0"/>
        <v/>
      </c>
      <c r="P28" s="163" t="str">
        <f t="shared" si="0"/>
        <v/>
      </c>
      <c r="Q28" s="163" t="str">
        <f t="shared" si="0"/>
        <v/>
      </c>
      <c r="R28" s="163" t="str">
        <f t="shared" si="0"/>
        <v/>
      </c>
      <c r="S28" s="163" t="str">
        <f t="shared" si="0"/>
        <v/>
      </c>
      <c r="T28" s="163" t="str">
        <f t="shared" si="0"/>
        <v/>
      </c>
      <c r="U28" s="163" t="str">
        <f t="shared" si="0"/>
        <v/>
      </c>
      <c r="V28" s="163" t="str">
        <f t="shared" si="0"/>
        <v/>
      </c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</row>
    <row r="29" spans="1:44" ht="11.25" customHeight="1">
      <c r="A29" s="96">
        <v>23</v>
      </c>
      <c r="B29" s="155">
        <f t="shared" si="1"/>
        <v>43519</v>
      </c>
      <c r="C29" s="163" t="str">
        <f t="shared" si="0"/>
        <v/>
      </c>
      <c r="D29" s="163" t="str">
        <f t="shared" si="0"/>
        <v/>
      </c>
      <c r="E29" s="163" t="str">
        <f t="shared" si="0"/>
        <v/>
      </c>
      <c r="F29" s="163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63" t="str">
        <f t="shared" si="0"/>
        <v/>
      </c>
      <c r="L29" s="163" t="str">
        <f t="shared" si="0"/>
        <v/>
      </c>
      <c r="M29" s="163" t="str">
        <f t="shared" si="0"/>
        <v/>
      </c>
      <c r="N29" s="163" t="str">
        <f t="shared" si="0"/>
        <v/>
      </c>
      <c r="O29" s="163" t="str">
        <f t="shared" si="0"/>
        <v/>
      </c>
      <c r="P29" s="163" t="str">
        <f t="shared" si="0"/>
        <v/>
      </c>
      <c r="Q29" s="163" t="str">
        <f t="shared" si="0"/>
        <v/>
      </c>
      <c r="R29" s="163" t="str">
        <f t="shared" si="0"/>
        <v/>
      </c>
      <c r="S29" s="163" t="str">
        <f t="shared" si="0"/>
        <v/>
      </c>
      <c r="T29" s="163" t="str">
        <f t="shared" si="0"/>
        <v/>
      </c>
      <c r="U29" s="163" t="str">
        <f t="shared" si="0"/>
        <v/>
      </c>
      <c r="V29" s="163" t="str">
        <f t="shared" si="0"/>
        <v/>
      </c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</row>
    <row r="30" spans="1:44" ht="11.25" customHeight="1">
      <c r="A30" s="96">
        <v>24</v>
      </c>
      <c r="B30" s="155">
        <f t="shared" si="1"/>
        <v>43520</v>
      </c>
      <c r="C30" s="163" t="str">
        <f t="shared" si="0"/>
        <v/>
      </c>
      <c r="D30" s="163" t="str">
        <f t="shared" si="0"/>
        <v/>
      </c>
      <c r="E30" s="163" t="str">
        <f t="shared" si="0"/>
        <v/>
      </c>
      <c r="F30" s="163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63" t="str">
        <f t="shared" si="0"/>
        <v/>
      </c>
      <c r="L30" s="163" t="str">
        <f t="shared" si="0"/>
        <v/>
      </c>
      <c r="M30" s="163" t="str">
        <f t="shared" si="0"/>
        <v/>
      </c>
      <c r="N30" s="163" t="str">
        <f t="shared" si="0"/>
        <v/>
      </c>
      <c r="O30" s="163" t="str">
        <f t="shared" si="0"/>
        <v/>
      </c>
      <c r="P30" s="163" t="str">
        <f t="shared" si="0"/>
        <v/>
      </c>
      <c r="Q30" s="163" t="str">
        <f t="shared" si="0"/>
        <v/>
      </c>
      <c r="R30" s="163" t="str">
        <f t="shared" si="0"/>
        <v/>
      </c>
      <c r="S30" s="163" t="str">
        <f t="shared" si="0"/>
        <v/>
      </c>
      <c r="T30" s="163" t="str">
        <f t="shared" si="0"/>
        <v/>
      </c>
      <c r="U30" s="163" t="str">
        <f t="shared" si="0"/>
        <v/>
      </c>
      <c r="V30" s="163" t="str">
        <f t="shared" si="0"/>
        <v/>
      </c>
      <c r="Y30" s="163"/>
      <c r="Z30" s="163"/>
      <c r="AA30" s="163"/>
      <c r="AB30" s="163"/>
      <c r="AC30" s="163"/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</row>
    <row r="31" spans="1:44" ht="11.25" customHeight="1">
      <c r="A31" s="96">
        <v>25</v>
      </c>
      <c r="B31" s="155">
        <f t="shared" si="1"/>
        <v>43521</v>
      </c>
      <c r="C31" s="163" t="str">
        <f t="shared" si="0"/>
        <v/>
      </c>
      <c r="D31" s="163" t="str">
        <f t="shared" si="0"/>
        <v/>
      </c>
      <c r="E31" s="163" t="str">
        <f t="shared" si="0"/>
        <v/>
      </c>
      <c r="F31" s="163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63" t="str">
        <f t="shared" si="0"/>
        <v/>
      </c>
      <c r="L31" s="163" t="str">
        <f t="shared" si="0"/>
        <v/>
      </c>
      <c r="M31" s="163" t="str">
        <f t="shared" si="0"/>
        <v/>
      </c>
      <c r="N31" s="163" t="str">
        <f t="shared" si="0"/>
        <v/>
      </c>
      <c r="O31" s="163" t="str">
        <f t="shared" si="0"/>
        <v/>
      </c>
      <c r="P31" s="163" t="str">
        <f t="shared" si="0"/>
        <v/>
      </c>
      <c r="Q31" s="163" t="str">
        <f t="shared" si="0"/>
        <v/>
      </c>
      <c r="R31" s="163" t="str">
        <f t="shared" si="0"/>
        <v/>
      </c>
      <c r="S31" s="163" t="str">
        <f t="shared" si="0"/>
        <v/>
      </c>
      <c r="T31" s="163" t="str">
        <f t="shared" si="0"/>
        <v/>
      </c>
      <c r="U31" s="163" t="str">
        <f t="shared" si="0"/>
        <v/>
      </c>
      <c r="V31" s="163" t="str">
        <f t="shared" si="0"/>
        <v/>
      </c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</row>
    <row r="32" spans="1:44" ht="11.25" customHeight="1">
      <c r="A32" s="96">
        <v>26</v>
      </c>
      <c r="B32" s="155">
        <f t="shared" si="1"/>
        <v>43522</v>
      </c>
      <c r="C32" s="163" t="str">
        <f t="shared" si="0"/>
        <v/>
      </c>
      <c r="D32" s="163" t="str">
        <f t="shared" si="0"/>
        <v/>
      </c>
      <c r="E32" s="163" t="str">
        <f t="shared" si="0"/>
        <v/>
      </c>
      <c r="F32" s="163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63" t="str">
        <f t="shared" si="0"/>
        <v/>
      </c>
      <c r="L32" s="163" t="str">
        <f t="shared" si="0"/>
        <v/>
      </c>
      <c r="M32" s="163" t="str">
        <f t="shared" si="0"/>
        <v/>
      </c>
      <c r="N32" s="163" t="str">
        <f t="shared" si="0"/>
        <v/>
      </c>
      <c r="O32" s="163" t="str">
        <f t="shared" si="0"/>
        <v/>
      </c>
      <c r="P32" s="163" t="str">
        <f t="shared" si="0"/>
        <v/>
      </c>
      <c r="Q32" s="163" t="str">
        <f t="shared" si="0"/>
        <v/>
      </c>
      <c r="R32" s="163" t="str">
        <f t="shared" si="0"/>
        <v/>
      </c>
      <c r="S32" s="163" t="str">
        <f t="shared" si="0"/>
        <v/>
      </c>
      <c r="T32" s="163" t="str">
        <f t="shared" si="0"/>
        <v/>
      </c>
      <c r="U32" s="163" t="str">
        <f t="shared" si="0"/>
        <v/>
      </c>
      <c r="V32" s="163" t="str">
        <f t="shared" si="0"/>
        <v/>
      </c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</row>
    <row r="33" spans="1:44" ht="11.25" customHeight="1">
      <c r="A33" s="96">
        <v>27</v>
      </c>
      <c r="B33" s="155">
        <f t="shared" si="1"/>
        <v>43523</v>
      </c>
      <c r="C33" s="163" t="str">
        <f t="shared" si="0"/>
        <v/>
      </c>
      <c r="D33" s="163" t="str">
        <f t="shared" si="0"/>
        <v/>
      </c>
      <c r="E33" s="163" t="str">
        <f t="shared" si="0"/>
        <v/>
      </c>
      <c r="F33" s="163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63" t="str">
        <f t="shared" si="0"/>
        <v/>
      </c>
      <c r="L33" s="163" t="str">
        <f t="shared" si="0"/>
        <v/>
      </c>
      <c r="M33" s="163" t="str">
        <f t="shared" si="0"/>
        <v/>
      </c>
      <c r="N33" s="163" t="str">
        <f t="shared" si="0"/>
        <v/>
      </c>
      <c r="O33" s="163" t="str">
        <f t="shared" si="0"/>
        <v/>
      </c>
      <c r="P33" s="163" t="str">
        <f t="shared" si="0"/>
        <v/>
      </c>
      <c r="Q33" s="163" t="str">
        <f t="shared" si="0"/>
        <v/>
      </c>
      <c r="R33" s="163" t="str">
        <f t="shared" si="0"/>
        <v/>
      </c>
      <c r="S33" s="163" t="str">
        <f t="shared" si="0"/>
        <v/>
      </c>
      <c r="T33" s="163" t="str">
        <f t="shared" si="0"/>
        <v/>
      </c>
      <c r="U33" s="163" t="str">
        <f t="shared" si="0"/>
        <v/>
      </c>
      <c r="V33" s="163" t="str">
        <f t="shared" si="0"/>
        <v/>
      </c>
      <c r="Y33" s="163"/>
      <c r="Z33" s="163"/>
      <c r="AA33" s="163"/>
      <c r="AB33" s="163"/>
      <c r="AC33" s="163"/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</row>
    <row r="34" spans="1:44" ht="11.25" customHeight="1">
      <c r="A34" s="96">
        <v>28</v>
      </c>
      <c r="B34" s="155">
        <f t="shared" si="1"/>
        <v>43524</v>
      </c>
      <c r="C34" s="163" t="str">
        <f t="shared" si="0"/>
        <v/>
      </c>
      <c r="D34" s="163" t="str">
        <f t="shared" si="0"/>
        <v/>
      </c>
      <c r="E34" s="163" t="str">
        <f t="shared" si="0"/>
        <v/>
      </c>
      <c r="F34" s="163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63" t="str">
        <f t="shared" si="0"/>
        <v/>
      </c>
      <c r="L34" s="163" t="str">
        <f t="shared" si="0"/>
        <v/>
      </c>
      <c r="M34" s="163" t="str">
        <f t="shared" si="0"/>
        <v/>
      </c>
      <c r="N34" s="163" t="str">
        <f t="shared" si="0"/>
        <v/>
      </c>
      <c r="O34" s="163" t="str">
        <f t="shared" si="0"/>
        <v/>
      </c>
      <c r="P34" s="163" t="str">
        <f t="shared" si="0"/>
        <v/>
      </c>
      <c r="Q34" s="163" t="str">
        <f t="shared" si="0"/>
        <v/>
      </c>
      <c r="R34" s="163" t="str">
        <f t="shared" si="0"/>
        <v/>
      </c>
      <c r="S34" s="163" t="str">
        <f t="shared" si="0"/>
        <v/>
      </c>
      <c r="T34" s="163" t="str">
        <f t="shared" si="0"/>
        <v/>
      </c>
      <c r="U34" s="163" t="str">
        <f t="shared" si="0"/>
        <v/>
      </c>
      <c r="V34" s="163" t="str">
        <f t="shared" si="0"/>
        <v/>
      </c>
      <c r="Y34" s="163"/>
      <c r="Z34" s="163"/>
      <c r="AA34" s="163"/>
      <c r="AB34" s="163"/>
      <c r="AC34" s="163"/>
      <c r="AD34" s="163"/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</row>
    <row r="35" spans="1:44" ht="11.25" customHeight="1">
      <c r="A35" s="96">
        <v>29</v>
      </c>
      <c r="B35" s="155">
        <f t="shared" si="1"/>
        <v>43525</v>
      </c>
      <c r="C35" s="163" t="str">
        <f t="shared" si="0"/>
        <v/>
      </c>
      <c r="D35" s="163" t="str">
        <f t="shared" si="0"/>
        <v/>
      </c>
      <c r="E35" s="163" t="str">
        <f t="shared" si="0"/>
        <v/>
      </c>
      <c r="F35" s="163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63" t="str">
        <f t="shared" si="0"/>
        <v/>
      </c>
      <c r="L35" s="163" t="str">
        <f t="shared" si="0"/>
        <v/>
      </c>
      <c r="M35" s="163" t="str">
        <f t="shared" si="0"/>
        <v/>
      </c>
      <c r="N35" s="163" t="str">
        <f t="shared" si="0"/>
        <v/>
      </c>
      <c r="O35" s="163" t="str">
        <f t="shared" si="0"/>
        <v/>
      </c>
      <c r="P35" s="163" t="str">
        <f t="shared" si="0"/>
        <v/>
      </c>
      <c r="Q35" s="163" t="str">
        <f t="shared" si="0"/>
        <v/>
      </c>
      <c r="R35" s="163" t="str">
        <f t="shared" si="0"/>
        <v/>
      </c>
      <c r="S35" s="163" t="str">
        <f t="shared" si="0"/>
        <v/>
      </c>
      <c r="T35" s="163" t="str">
        <f t="shared" si="0"/>
        <v/>
      </c>
      <c r="U35" s="163" t="str">
        <f t="shared" si="0"/>
        <v/>
      </c>
      <c r="V35" s="163" t="str">
        <f t="shared" si="0"/>
        <v/>
      </c>
      <c r="Y35" s="163"/>
      <c r="Z35" s="163"/>
      <c r="AA35" s="163"/>
      <c r="AB35" s="163"/>
      <c r="AC35" s="163"/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</row>
    <row r="36" spans="1:44" ht="11.25" customHeight="1">
      <c r="A36" s="96">
        <v>30</v>
      </c>
      <c r="B36" s="155">
        <f t="shared" si="1"/>
        <v>43526</v>
      </c>
      <c r="C36" s="163" t="str">
        <f t="shared" si="0"/>
        <v/>
      </c>
      <c r="D36" s="163" t="str">
        <f t="shared" si="0"/>
        <v/>
      </c>
      <c r="E36" s="163" t="str">
        <f t="shared" si="0"/>
        <v/>
      </c>
      <c r="F36" s="163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63" t="str">
        <f t="shared" si="0"/>
        <v/>
      </c>
      <c r="L36" s="163" t="str">
        <f t="shared" si="0"/>
        <v/>
      </c>
      <c r="M36" s="163" t="str">
        <f t="shared" si="0"/>
        <v/>
      </c>
      <c r="N36" s="163" t="str">
        <f t="shared" si="0"/>
        <v/>
      </c>
      <c r="O36" s="163" t="str">
        <f t="shared" si="0"/>
        <v/>
      </c>
      <c r="P36" s="163" t="str">
        <f t="shared" si="0"/>
        <v/>
      </c>
      <c r="Q36" s="163" t="str">
        <f t="shared" si="0"/>
        <v/>
      </c>
      <c r="R36" s="163" t="str">
        <f t="shared" si="0"/>
        <v/>
      </c>
      <c r="S36" s="163" t="str">
        <f t="shared" si="0"/>
        <v/>
      </c>
      <c r="T36" s="163" t="str">
        <f t="shared" si="0"/>
        <v/>
      </c>
      <c r="U36" s="163" t="str">
        <f t="shared" si="0"/>
        <v/>
      </c>
      <c r="V36" s="163" t="str">
        <f t="shared" si="0"/>
        <v/>
      </c>
      <c r="Y36" s="163"/>
      <c r="Z36" s="163"/>
      <c r="AA36" s="163"/>
      <c r="AB36" s="163"/>
      <c r="AC36" s="163"/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</row>
    <row r="37" spans="1:44" ht="11.25" customHeight="1">
      <c r="A37" s="201">
        <v>31</v>
      </c>
      <c r="B37" s="155">
        <f t="shared" si="1"/>
        <v>43527</v>
      </c>
      <c r="C37" s="164" t="str">
        <f t="shared" si="0"/>
        <v/>
      </c>
      <c r="D37" s="164" t="str">
        <f t="shared" si="0"/>
        <v/>
      </c>
      <c r="E37" s="164" t="str">
        <f t="shared" si="0"/>
        <v/>
      </c>
      <c r="F37" s="163" t="str">
        <f t="shared" si="0"/>
        <v/>
      </c>
      <c r="G37" s="163" t="str">
        <f t="shared" si="0"/>
        <v/>
      </c>
      <c r="H37" s="163" t="str">
        <f t="shared" si="0"/>
        <v/>
      </c>
      <c r="I37" s="163" t="str">
        <f t="shared" si="0"/>
        <v/>
      </c>
      <c r="J37" s="164" t="str">
        <f t="shared" si="0"/>
        <v/>
      </c>
      <c r="K37" s="163" t="str">
        <f t="shared" si="0"/>
        <v/>
      </c>
      <c r="L37" s="164" t="str">
        <f t="shared" si="0"/>
        <v/>
      </c>
      <c r="M37" s="164" t="str">
        <f t="shared" si="0"/>
        <v/>
      </c>
      <c r="N37" s="164" t="str">
        <f t="shared" si="0"/>
        <v/>
      </c>
      <c r="O37" s="163" t="str">
        <f t="shared" si="0"/>
        <v/>
      </c>
      <c r="P37" s="163" t="str">
        <f t="shared" si="0"/>
        <v/>
      </c>
      <c r="Q37" s="163" t="str">
        <f t="shared" si="0"/>
        <v/>
      </c>
      <c r="R37" s="164" t="str">
        <f t="shared" si="0"/>
        <v/>
      </c>
      <c r="S37" s="163" t="str">
        <f t="shared" si="0"/>
        <v/>
      </c>
      <c r="T37" s="163" t="str">
        <f t="shared" si="0"/>
        <v/>
      </c>
      <c r="U37" s="164" t="str">
        <f t="shared" si="0"/>
        <v/>
      </c>
      <c r="V37" s="164" t="str">
        <f t="shared" si="0"/>
        <v/>
      </c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</row>
    <row r="38" spans="1:44" ht="11.25" customHeight="1">
      <c r="A38" s="151" t="s">
        <v>33</v>
      </c>
      <c r="B38" s="156"/>
      <c r="C38" s="161" t="s">
        <v>58</v>
      </c>
      <c r="D38" s="161" t="s">
        <v>58</v>
      </c>
      <c r="E38" s="161" t="s">
        <v>58</v>
      </c>
      <c r="F38" s="161" t="s">
        <v>58</v>
      </c>
      <c r="G38" s="161" t="s">
        <v>58</v>
      </c>
      <c r="H38" s="161" t="s">
        <v>58</v>
      </c>
      <c r="I38" s="161" t="s">
        <v>58</v>
      </c>
      <c r="J38" s="161" t="s">
        <v>58</v>
      </c>
      <c r="K38" s="161" t="s">
        <v>58</v>
      </c>
      <c r="L38" s="161" t="s">
        <v>58</v>
      </c>
      <c r="M38" s="161" t="s">
        <v>58</v>
      </c>
      <c r="N38" s="161" t="s">
        <v>58</v>
      </c>
      <c r="O38" s="161" t="s">
        <v>58</v>
      </c>
      <c r="P38" s="161" t="s">
        <v>58</v>
      </c>
      <c r="Q38" s="161" t="s">
        <v>58</v>
      </c>
      <c r="R38" s="161" t="s">
        <v>58</v>
      </c>
      <c r="S38" s="161" t="s">
        <v>58</v>
      </c>
      <c r="T38" s="161" t="s">
        <v>58</v>
      </c>
      <c r="U38" s="161" t="s">
        <v>58</v>
      </c>
      <c r="V38" s="161" t="s">
        <v>58</v>
      </c>
      <c r="Y38" s="175" t="s">
        <v>58</v>
      </c>
      <c r="Z38" s="175" t="s">
        <v>58</v>
      </c>
      <c r="AA38" s="175" t="s">
        <v>58</v>
      </c>
      <c r="AB38" s="175" t="s">
        <v>58</v>
      </c>
      <c r="AC38" s="175" t="s">
        <v>58</v>
      </c>
      <c r="AD38" s="175" t="s">
        <v>58</v>
      </c>
      <c r="AE38" s="175" t="s">
        <v>58</v>
      </c>
      <c r="AF38" s="175" t="s">
        <v>58</v>
      </c>
      <c r="AG38" s="175" t="s">
        <v>58</v>
      </c>
      <c r="AH38" s="175" t="s">
        <v>58</v>
      </c>
      <c r="AI38" s="175" t="s">
        <v>58</v>
      </c>
      <c r="AJ38" s="175" t="s">
        <v>58</v>
      </c>
      <c r="AK38" s="175" t="s">
        <v>58</v>
      </c>
      <c r="AL38" s="175" t="s">
        <v>58</v>
      </c>
      <c r="AM38" s="175" t="s">
        <v>58</v>
      </c>
      <c r="AN38" s="175" t="s">
        <v>58</v>
      </c>
      <c r="AO38" s="175" t="s">
        <v>58</v>
      </c>
      <c r="AP38" s="175" t="s">
        <v>58</v>
      </c>
      <c r="AQ38" s="175" t="s">
        <v>58</v>
      </c>
      <c r="AR38" s="175" t="s">
        <v>58</v>
      </c>
    </row>
    <row r="39" spans="1:44" ht="11.25" customHeight="1">
      <c r="A39" s="152" t="s">
        <v>34</v>
      </c>
      <c r="B39" s="157"/>
      <c r="C39" s="163" t="str">
        <f t="shared" ref="C39:V41" si="2">IF(Y39="","",TEXT(ROUND(Y39,(IF(C$5="",100,C$5)-1)-INT(LOG(ABS(Y39)+(Y39=0)))),"#,##0"&amp;IF(INT(LOG(ABS(ROUND(Y39,(IF(C$5="",100,C$5)-1)-INT(LOG(ABS(Y39)+(Y39=0)))))+(ROUND(Y39,(IF(C$5="",100,C$5)-1)-INT(LOG(ABS(Y39)+(Y39=0))))=0)))+1&gt;=IF(C$5="",100,C$5),"",IF(C$6&gt;0,".","")&amp;REPT("0",IF(IF(C$5="",100,C$5)-INT(LOG(ABS(ROUND(Y39,(IF(C$5="",100,C$5)-1)-INT(LOG(ABS(Y39)+(Y39=0)))))+(ROUND(Y39,(IF(C$5="",100,C$5)-1)-INT(LOG(ABS(Y39)+(Y39=0))))=0)))-1&gt;C$6,C$6,IF(C$5="",100,C$5)-INT(LOG(ABS(ROUND(Y39,(IF(C$5="",100,C$5)-1)-INT(LOG(ABS(Y39)+(Y39=0)))))+(ROUND(Y39,(IF(C$5="",100,C$5)-1)-INT(LOG(ABS(Y39)+(Y39=0))))=0)))-1)))))</f>
        <v/>
      </c>
      <c r="D39" s="163" t="str">
        <f t="shared" si="2"/>
        <v/>
      </c>
      <c r="E39" s="163" t="str">
        <f t="shared" si="2"/>
        <v/>
      </c>
      <c r="F39" s="163" t="str">
        <f t="shared" si="2"/>
        <v/>
      </c>
      <c r="G39" s="163" t="str">
        <f t="shared" si="2"/>
        <v/>
      </c>
      <c r="H39" s="163" t="str">
        <f t="shared" si="2"/>
        <v/>
      </c>
      <c r="I39" s="163" t="str">
        <f t="shared" si="2"/>
        <v/>
      </c>
      <c r="J39" s="163" t="str">
        <f t="shared" si="2"/>
        <v/>
      </c>
      <c r="K39" s="163" t="str">
        <f t="shared" si="2"/>
        <v/>
      </c>
      <c r="L39" s="163" t="str">
        <f t="shared" si="2"/>
        <v/>
      </c>
      <c r="M39" s="163" t="str">
        <f t="shared" si="2"/>
        <v/>
      </c>
      <c r="N39" s="163" t="str">
        <f t="shared" si="2"/>
        <v/>
      </c>
      <c r="O39" s="163" t="str">
        <f t="shared" si="2"/>
        <v/>
      </c>
      <c r="P39" s="163" t="str">
        <f t="shared" si="2"/>
        <v/>
      </c>
      <c r="Q39" s="163" t="str">
        <f t="shared" si="2"/>
        <v/>
      </c>
      <c r="R39" s="163" t="str">
        <f t="shared" si="2"/>
        <v/>
      </c>
      <c r="S39" s="163" t="str">
        <f t="shared" si="2"/>
        <v/>
      </c>
      <c r="T39" s="163" t="str">
        <f t="shared" si="2"/>
        <v/>
      </c>
      <c r="U39" s="163" t="str">
        <f t="shared" si="2"/>
        <v/>
      </c>
      <c r="V39" s="163" t="str">
        <f t="shared" si="2"/>
        <v/>
      </c>
      <c r="Y39" s="176" t="str">
        <f t="shared" ref="Y39:AR39" si="3">IF(COUNT(Y7:Y37)=0,"",AVERAGE(Y7:Y37))</f>
        <v/>
      </c>
      <c r="Z39" s="176" t="str">
        <f t="shared" si="3"/>
        <v/>
      </c>
      <c r="AA39" s="176" t="str">
        <f t="shared" si="3"/>
        <v/>
      </c>
      <c r="AB39" s="176" t="str">
        <f t="shared" si="3"/>
        <v/>
      </c>
      <c r="AC39" s="176" t="str">
        <f t="shared" si="3"/>
        <v/>
      </c>
      <c r="AD39" s="176" t="str">
        <f t="shared" si="3"/>
        <v/>
      </c>
      <c r="AE39" s="176" t="str">
        <f t="shared" si="3"/>
        <v/>
      </c>
      <c r="AF39" s="176" t="str">
        <f t="shared" si="3"/>
        <v/>
      </c>
      <c r="AG39" s="176" t="str">
        <f t="shared" si="3"/>
        <v/>
      </c>
      <c r="AH39" s="176" t="str">
        <f t="shared" si="3"/>
        <v/>
      </c>
      <c r="AI39" s="176" t="str">
        <f t="shared" si="3"/>
        <v/>
      </c>
      <c r="AJ39" s="176" t="str">
        <f t="shared" si="3"/>
        <v/>
      </c>
      <c r="AK39" s="176" t="str">
        <f t="shared" si="3"/>
        <v/>
      </c>
      <c r="AL39" s="176" t="str">
        <f t="shared" si="3"/>
        <v/>
      </c>
      <c r="AM39" s="176" t="str">
        <f t="shared" si="3"/>
        <v/>
      </c>
      <c r="AN39" s="176" t="str">
        <f t="shared" si="3"/>
        <v/>
      </c>
      <c r="AO39" s="176" t="str">
        <f t="shared" si="3"/>
        <v/>
      </c>
      <c r="AP39" s="176" t="str">
        <f t="shared" si="3"/>
        <v/>
      </c>
      <c r="AQ39" s="176" t="str">
        <f t="shared" si="3"/>
        <v/>
      </c>
      <c r="AR39" s="176" t="str">
        <f t="shared" si="3"/>
        <v/>
      </c>
    </row>
    <row r="40" spans="1:44" ht="11.25" customHeight="1">
      <c r="A40" s="152" t="s">
        <v>35</v>
      </c>
      <c r="B40" s="157"/>
      <c r="C40" s="163" t="str">
        <f t="shared" si="2"/>
        <v/>
      </c>
      <c r="D40" s="163" t="str">
        <f t="shared" si="2"/>
        <v/>
      </c>
      <c r="E40" s="163" t="str">
        <f t="shared" si="2"/>
        <v/>
      </c>
      <c r="F40" s="163" t="str">
        <f t="shared" si="2"/>
        <v/>
      </c>
      <c r="G40" s="163" t="str">
        <f t="shared" si="2"/>
        <v/>
      </c>
      <c r="H40" s="163" t="str">
        <f t="shared" si="2"/>
        <v/>
      </c>
      <c r="I40" s="163" t="str">
        <f t="shared" si="2"/>
        <v/>
      </c>
      <c r="J40" s="163" t="str">
        <f t="shared" si="2"/>
        <v/>
      </c>
      <c r="K40" s="163" t="str">
        <f t="shared" si="2"/>
        <v/>
      </c>
      <c r="L40" s="163" t="str">
        <f t="shared" si="2"/>
        <v/>
      </c>
      <c r="M40" s="163" t="str">
        <f t="shared" si="2"/>
        <v/>
      </c>
      <c r="N40" s="163" t="str">
        <f t="shared" si="2"/>
        <v/>
      </c>
      <c r="O40" s="163" t="str">
        <f t="shared" si="2"/>
        <v/>
      </c>
      <c r="P40" s="163" t="str">
        <f t="shared" si="2"/>
        <v/>
      </c>
      <c r="Q40" s="163" t="str">
        <f t="shared" si="2"/>
        <v/>
      </c>
      <c r="R40" s="163" t="str">
        <f t="shared" si="2"/>
        <v/>
      </c>
      <c r="S40" s="163" t="str">
        <f t="shared" si="2"/>
        <v/>
      </c>
      <c r="T40" s="163" t="str">
        <f t="shared" si="2"/>
        <v/>
      </c>
      <c r="U40" s="163" t="str">
        <f t="shared" si="2"/>
        <v/>
      </c>
      <c r="V40" s="163" t="str">
        <f t="shared" si="2"/>
        <v/>
      </c>
      <c r="Y40" s="176" t="str">
        <f t="shared" ref="Y40:AR40" si="4">IF(COUNT(Y7:Y37)=0,"",MAX(Y7:Y37))</f>
        <v/>
      </c>
      <c r="Z40" s="176" t="str">
        <f t="shared" si="4"/>
        <v/>
      </c>
      <c r="AA40" s="176" t="str">
        <f t="shared" si="4"/>
        <v/>
      </c>
      <c r="AB40" s="176" t="str">
        <f t="shared" si="4"/>
        <v/>
      </c>
      <c r="AC40" s="176" t="str">
        <f t="shared" si="4"/>
        <v/>
      </c>
      <c r="AD40" s="176" t="str">
        <f t="shared" si="4"/>
        <v/>
      </c>
      <c r="AE40" s="176" t="str">
        <f t="shared" si="4"/>
        <v/>
      </c>
      <c r="AF40" s="176" t="str">
        <f t="shared" si="4"/>
        <v/>
      </c>
      <c r="AG40" s="176" t="str">
        <f t="shared" si="4"/>
        <v/>
      </c>
      <c r="AH40" s="176" t="str">
        <f t="shared" si="4"/>
        <v/>
      </c>
      <c r="AI40" s="176" t="str">
        <f t="shared" si="4"/>
        <v/>
      </c>
      <c r="AJ40" s="176" t="str">
        <f t="shared" si="4"/>
        <v/>
      </c>
      <c r="AK40" s="176" t="str">
        <f t="shared" si="4"/>
        <v/>
      </c>
      <c r="AL40" s="176" t="str">
        <f t="shared" si="4"/>
        <v/>
      </c>
      <c r="AM40" s="176" t="str">
        <f t="shared" si="4"/>
        <v/>
      </c>
      <c r="AN40" s="176" t="str">
        <f t="shared" si="4"/>
        <v/>
      </c>
      <c r="AO40" s="176" t="str">
        <f t="shared" si="4"/>
        <v/>
      </c>
      <c r="AP40" s="176" t="str">
        <f t="shared" si="4"/>
        <v/>
      </c>
      <c r="AQ40" s="176" t="str">
        <f t="shared" si="4"/>
        <v/>
      </c>
      <c r="AR40" s="176" t="str">
        <f t="shared" si="4"/>
        <v/>
      </c>
    </row>
    <row r="41" spans="1:44" ht="11.25" customHeight="1">
      <c r="A41" s="152" t="s">
        <v>38</v>
      </c>
      <c r="B41" s="157"/>
      <c r="C41" s="163" t="str">
        <f t="shared" si="2"/>
        <v/>
      </c>
      <c r="D41" s="163" t="str">
        <f t="shared" si="2"/>
        <v/>
      </c>
      <c r="E41" s="163" t="str">
        <f t="shared" si="2"/>
        <v/>
      </c>
      <c r="F41" s="163" t="str">
        <f t="shared" si="2"/>
        <v/>
      </c>
      <c r="G41" s="163" t="str">
        <f t="shared" si="2"/>
        <v/>
      </c>
      <c r="H41" s="163" t="str">
        <f t="shared" si="2"/>
        <v/>
      </c>
      <c r="I41" s="163" t="str">
        <f t="shared" si="2"/>
        <v/>
      </c>
      <c r="J41" s="163" t="str">
        <f t="shared" si="2"/>
        <v/>
      </c>
      <c r="K41" s="163" t="str">
        <f t="shared" si="2"/>
        <v/>
      </c>
      <c r="L41" s="163" t="str">
        <f t="shared" si="2"/>
        <v/>
      </c>
      <c r="M41" s="163" t="str">
        <f t="shared" si="2"/>
        <v/>
      </c>
      <c r="N41" s="163" t="str">
        <f t="shared" si="2"/>
        <v/>
      </c>
      <c r="O41" s="163" t="str">
        <f t="shared" si="2"/>
        <v/>
      </c>
      <c r="P41" s="163" t="str">
        <f t="shared" si="2"/>
        <v/>
      </c>
      <c r="Q41" s="163" t="str">
        <f t="shared" si="2"/>
        <v/>
      </c>
      <c r="R41" s="163" t="str">
        <f t="shared" si="2"/>
        <v/>
      </c>
      <c r="S41" s="163" t="str">
        <f t="shared" si="2"/>
        <v/>
      </c>
      <c r="T41" s="163" t="str">
        <f t="shared" si="2"/>
        <v/>
      </c>
      <c r="U41" s="163" t="str">
        <f t="shared" si="2"/>
        <v/>
      </c>
      <c r="V41" s="163" t="str">
        <f t="shared" si="2"/>
        <v/>
      </c>
      <c r="Y41" s="176" t="str">
        <f t="shared" ref="Y41:AR41" si="5">IF(COUNT(Y7:Y37)=0,"",MIN(Y7:Y37))</f>
        <v/>
      </c>
      <c r="Z41" s="176" t="str">
        <f t="shared" si="5"/>
        <v/>
      </c>
      <c r="AA41" s="176" t="str">
        <f t="shared" si="5"/>
        <v/>
      </c>
      <c r="AB41" s="176" t="str">
        <f t="shared" si="5"/>
        <v/>
      </c>
      <c r="AC41" s="176" t="str">
        <f t="shared" si="5"/>
        <v/>
      </c>
      <c r="AD41" s="176" t="str">
        <f t="shared" si="5"/>
        <v/>
      </c>
      <c r="AE41" s="176" t="str">
        <f t="shared" si="5"/>
        <v/>
      </c>
      <c r="AF41" s="176" t="str">
        <f t="shared" si="5"/>
        <v/>
      </c>
      <c r="AG41" s="176" t="str">
        <f t="shared" si="5"/>
        <v/>
      </c>
      <c r="AH41" s="176" t="str">
        <f t="shared" si="5"/>
        <v/>
      </c>
      <c r="AI41" s="176" t="str">
        <f t="shared" si="5"/>
        <v/>
      </c>
      <c r="AJ41" s="176" t="str">
        <f t="shared" si="5"/>
        <v/>
      </c>
      <c r="AK41" s="176" t="str">
        <f t="shared" si="5"/>
        <v/>
      </c>
      <c r="AL41" s="176" t="str">
        <f t="shared" si="5"/>
        <v/>
      </c>
      <c r="AM41" s="176" t="str">
        <f t="shared" si="5"/>
        <v/>
      </c>
      <c r="AN41" s="176" t="str">
        <f t="shared" si="5"/>
        <v/>
      </c>
      <c r="AO41" s="176" t="str">
        <f t="shared" si="5"/>
        <v/>
      </c>
      <c r="AP41" s="176" t="str">
        <f t="shared" si="5"/>
        <v/>
      </c>
      <c r="AQ41" s="176" t="str">
        <f t="shared" si="5"/>
        <v/>
      </c>
      <c r="AR41" s="176" t="str">
        <f t="shared" si="5"/>
        <v/>
      </c>
    </row>
    <row r="42" spans="1:44" ht="11.25" customHeight="1">
      <c r="A42" s="185"/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</row>
  </sheetData>
  <mergeCells count="19">
    <mergeCell ref="C2:L2"/>
    <mergeCell ref="M2:S2"/>
    <mergeCell ref="Y2:AH2"/>
    <mergeCell ref="AI2:AO2"/>
    <mergeCell ref="A5:B5"/>
    <mergeCell ref="A6:B6"/>
    <mergeCell ref="A38:B38"/>
    <mergeCell ref="A39:B39"/>
    <mergeCell ref="A40:B40"/>
    <mergeCell ref="A41:B41"/>
    <mergeCell ref="A42:W42"/>
    <mergeCell ref="A2:A3"/>
    <mergeCell ref="B2:B3"/>
    <mergeCell ref="U2:U3"/>
    <mergeCell ref="V2:V3"/>
    <mergeCell ref="AQ2:AQ3"/>
    <mergeCell ref="AR2:AR3"/>
    <mergeCell ref="L3:L4"/>
    <mergeCell ref="AH3:AH4"/>
  </mergeCells>
  <phoneticPr fontId="3"/>
  <conditionalFormatting sqref="C38">
    <cfRule type="expression" dxfId="109" priority="11">
      <formula>INDIRECT(ADDRESS(ROW(),COLUMN()))=TRUNC(INDIRECT(ADDRESS(ROW(),COLUMN())))</formula>
    </cfRule>
  </conditionalFormatting>
  <conditionalFormatting sqref="Y38:AR38">
    <cfRule type="expression" dxfId="108" priority="10">
      <formula>INDIRECT(ADDRESS(ROW(),COLUMN()))=TRUNC(INDIRECT(ADDRESS(ROW(),COLUMN())))</formula>
    </cfRule>
  </conditionalFormatting>
  <conditionalFormatting sqref="E38">
    <cfRule type="expression" dxfId="107" priority="9">
      <formula>INDIRECT(ADDRESS(ROW(),COLUMN()))=TRUNC(INDIRECT(ADDRESS(ROW(),COLUMN())))</formula>
    </cfRule>
  </conditionalFormatting>
  <conditionalFormatting sqref="J38">
    <cfRule type="expression" dxfId="106" priority="8">
      <formula>INDIRECT(ADDRESS(ROW(),COLUMN()))=TRUNC(INDIRECT(ADDRESS(ROW(),COLUMN())))</formula>
    </cfRule>
  </conditionalFormatting>
  <conditionalFormatting sqref="N38">
    <cfRule type="expression" dxfId="105" priority="7">
      <formula>INDIRECT(ADDRESS(ROW(),COLUMN()))=TRUNC(INDIRECT(ADDRESS(ROW(),COLUMN())))</formula>
    </cfRule>
  </conditionalFormatting>
  <conditionalFormatting sqref="R38">
    <cfRule type="expression" dxfId="104" priority="6">
      <formula>INDIRECT(ADDRESS(ROW(),COLUMN()))=TRUNC(INDIRECT(ADDRESS(ROW(),COLUMN())))</formula>
    </cfRule>
  </conditionalFormatting>
  <conditionalFormatting sqref="U38:V38">
    <cfRule type="expression" dxfId="103" priority="5">
      <formula>INDIRECT(ADDRESS(ROW(),COLUMN()))=TRUNC(INDIRECT(ADDRESS(ROW(),COLUMN())))</formula>
    </cfRule>
  </conditionalFormatting>
  <conditionalFormatting sqref="S38:T38 O38:Q38 K38 F38:I38">
    <cfRule type="expression" dxfId="102" priority="4">
      <formula>INDIRECT(ADDRESS(ROW(),COLUMN()))=TRUNC(INDIRECT(ADDRESS(ROW(),COLUMN())))</formula>
    </cfRule>
  </conditionalFormatting>
  <conditionalFormatting sqref="L38">
    <cfRule type="expression" dxfId="101" priority="3">
      <formula>INDIRECT(ADDRESS(ROW(),COLUMN()))=TRUNC(INDIRECT(ADDRESS(ROW(),COLUMN())))</formula>
    </cfRule>
  </conditionalFormatting>
  <conditionalFormatting sqref="D38">
    <cfRule type="expression" dxfId="100" priority="2">
      <formula>INDIRECT(ADDRESS(ROW(),COLUMN()))=TRUNC(INDIRECT(ADDRESS(ROW(),COLUMN())))</formula>
    </cfRule>
  </conditionalFormatting>
  <conditionalFormatting sqref="M38">
    <cfRule type="expression" dxfId="99" priority="1">
      <formula>INDIRECT(ADDRESS(ROW(),COLUMN()))=TRUNC(INDIRECT(ADDRESS(ROW(),COLUMN())))</formula>
    </cfRule>
  </conditionalFormatting>
  <printOptions horizontalCentered="1"/>
  <pageMargins left="0.39370078740157477" right="0.39370078740157477" top="0.78740157480314954" bottom="0.59055118110236215" header="0.51181102362204722" footer="0.74803149606299213"/>
  <pageSetup paperSize="9" fitToWidth="1" fitToHeight="1" orientation="landscape" usePrinterDefaults="1" horizontalDpi="6553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D42"/>
  <sheetViews>
    <sheetView view="pageBreakPreview" zoomScaleSheetLayoutView="100" workbookViewId="0">
      <selection activeCell="AD1" sqref="AD1"/>
    </sheetView>
  </sheetViews>
  <sheetFormatPr defaultRowHeight="9.6"/>
  <cols>
    <col min="1" max="2" width="3.375" style="138" customWidth="1"/>
    <col min="3" max="3" width="3.625" style="138" customWidth="1"/>
    <col min="4" max="10" width="4.625" style="138" customWidth="1"/>
    <col min="11" max="14" width="5.875" style="138" customWidth="1"/>
    <col min="15" max="15" width="6.375" style="138" customWidth="1"/>
    <col min="16" max="16" width="3.625" style="138" customWidth="1"/>
    <col min="17" max="23" width="4.625" style="138" customWidth="1"/>
    <col min="24" max="27" width="5.875" style="138" customWidth="1"/>
    <col min="28" max="28" width="6.375" style="138" customWidth="1"/>
    <col min="29" max="29" width="3.25" style="138" customWidth="1"/>
    <col min="30" max="56" width="4.625" style="138" customWidth="1"/>
    <col min="57" max="16384" width="9" style="138" customWidth="1"/>
  </cols>
  <sheetData>
    <row r="1" spans="1:56" s="139" customFormat="1" ht="23.25" customHeight="1">
      <c r="A1" s="143" t="str">
        <f>"反応タンク試験月報2-"&amp;AJ1&amp;"　"&amp;AF1&amp;"年"&amp;AH1&amp;"月分"</f>
        <v>反応タンク試験月報2-1　2019年2月分</v>
      </c>
      <c r="C1" s="167"/>
      <c r="G1" s="193"/>
      <c r="H1" s="193"/>
      <c r="J1" s="193"/>
      <c r="K1" s="193"/>
      <c r="L1" s="193"/>
      <c r="M1" s="193"/>
      <c r="N1" s="193"/>
      <c r="P1" s="167"/>
      <c r="T1" s="193"/>
      <c r="U1" s="193"/>
      <c r="W1" s="193"/>
      <c r="X1" s="193"/>
      <c r="Y1" s="193"/>
      <c r="Z1" s="193"/>
      <c r="AA1" s="193"/>
      <c r="AC1" s="172"/>
      <c r="AE1" s="96" t="s">
        <v>132</v>
      </c>
      <c r="AF1" s="100">
        <v>2019</v>
      </c>
      <c r="AG1" s="102" t="s">
        <v>247</v>
      </c>
      <c r="AH1" s="107">
        <v>2</v>
      </c>
      <c r="AI1" s="219" t="s">
        <v>248</v>
      </c>
      <c r="AJ1" s="219">
        <v>1</v>
      </c>
    </row>
    <row r="2" spans="1:56" s="139" customFormat="1" ht="12" customHeight="1">
      <c r="A2" s="181" t="s">
        <v>28</v>
      </c>
      <c r="B2" s="181" t="s">
        <v>31</v>
      </c>
      <c r="C2" s="152" t="str">
        <f>IF(AE2="","",AE2)</f>
        <v/>
      </c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57"/>
      <c r="P2" s="152" t="str">
        <f>IF(AR2="","",AR2)</f>
        <v/>
      </c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57"/>
      <c r="AE2" s="152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57"/>
      <c r="AR2" s="152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57"/>
    </row>
    <row r="3" spans="1:56" s="140" customFormat="1" ht="48" customHeight="1">
      <c r="A3" s="182"/>
      <c r="B3" s="182"/>
      <c r="C3" s="192" t="s">
        <v>50</v>
      </c>
      <c r="D3" s="192" t="s">
        <v>54</v>
      </c>
      <c r="E3" s="202" t="s">
        <v>122</v>
      </c>
      <c r="F3" s="202" t="s">
        <v>124</v>
      </c>
      <c r="G3" s="192" t="s">
        <v>125</v>
      </c>
      <c r="H3" s="192" t="s">
        <v>55</v>
      </c>
      <c r="I3" s="202" t="s">
        <v>127</v>
      </c>
      <c r="J3" s="192" t="s">
        <v>126</v>
      </c>
      <c r="K3" s="202" t="s">
        <v>138</v>
      </c>
      <c r="L3" s="202" t="s">
        <v>139</v>
      </c>
      <c r="M3" s="202" t="s">
        <v>140</v>
      </c>
      <c r="N3" s="202" t="s">
        <v>143</v>
      </c>
      <c r="O3" s="213" t="s">
        <v>246</v>
      </c>
      <c r="P3" s="192" t="s">
        <v>50</v>
      </c>
      <c r="Q3" s="192" t="s">
        <v>54</v>
      </c>
      <c r="R3" s="202" t="s">
        <v>122</v>
      </c>
      <c r="S3" s="202" t="s">
        <v>124</v>
      </c>
      <c r="T3" s="192" t="s">
        <v>125</v>
      </c>
      <c r="U3" s="192" t="s">
        <v>55</v>
      </c>
      <c r="V3" s="202" t="s">
        <v>127</v>
      </c>
      <c r="W3" s="192" t="s">
        <v>126</v>
      </c>
      <c r="X3" s="202" t="s">
        <v>138</v>
      </c>
      <c r="Y3" s="202" t="s">
        <v>139</v>
      </c>
      <c r="Z3" s="202" t="s">
        <v>140</v>
      </c>
      <c r="AA3" s="202" t="s">
        <v>143</v>
      </c>
      <c r="AB3" s="213" t="s">
        <v>246</v>
      </c>
      <c r="AC3" s="140"/>
      <c r="AD3" s="140"/>
      <c r="AE3" s="192" t="s">
        <v>50</v>
      </c>
      <c r="AF3" s="192" t="s">
        <v>54</v>
      </c>
      <c r="AG3" s="202" t="s">
        <v>122</v>
      </c>
      <c r="AH3" s="202" t="s">
        <v>124</v>
      </c>
      <c r="AI3" s="192" t="s">
        <v>125</v>
      </c>
      <c r="AJ3" s="192" t="s">
        <v>55</v>
      </c>
      <c r="AK3" s="202" t="s">
        <v>127</v>
      </c>
      <c r="AL3" s="192" t="s">
        <v>126</v>
      </c>
      <c r="AM3" s="202" t="s">
        <v>138</v>
      </c>
      <c r="AN3" s="202" t="s">
        <v>139</v>
      </c>
      <c r="AO3" s="202" t="s">
        <v>140</v>
      </c>
      <c r="AP3" s="202" t="s">
        <v>143</v>
      </c>
      <c r="AQ3" s="202" t="s">
        <v>137</v>
      </c>
      <c r="AR3" s="192" t="s">
        <v>50</v>
      </c>
      <c r="AS3" s="192" t="s">
        <v>54</v>
      </c>
      <c r="AT3" s="202" t="s">
        <v>122</v>
      </c>
      <c r="AU3" s="202" t="s">
        <v>124</v>
      </c>
      <c r="AV3" s="192" t="s">
        <v>125</v>
      </c>
      <c r="AW3" s="192" t="s">
        <v>55</v>
      </c>
      <c r="AX3" s="202" t="s">
        <v>127</v>
      </c>
      <c r="AY3" s="192" t="s">
        <v>126</v>
      </c>
      <c r="AZ3" s="202" t="s">
        <v>138</v>
      </c>
      <c r="BA3" s="202" t="s">
        <v>139</v>
      </c>
      <c r="BB3" s="202" t="s">
        <v>140</v>
      </c>
      <c r="BC3" s="202" t="s">
        <v>143</v>
      </c>
      <c r="BD3" s="202" t="s">
        <v>137</v>
      </c>
    </row>
    <row r="4" spans="1:56" ht="12" customHeight="1">
      <c r="A4" s="146"/>
      <c r="B4" s="146"/>
      <c r="C4" s="160"/>
      <c r="D4" s="160" t="s">
        <v>70</v>
      </c>
      <c r="E4" s="160" t="s">
        <v>36</v>
      </c>
      <c r="F4" s="160" t="s">
        <v>36</v>
      </c>
      <c r="G4" s="160" t="s">
        <v>36</v>
      </c>
      <c r="H4" s="160" t="s">
        <v>36</v>
      </c>
      <c r="I4" s="160" t="s">
        <v>70</v>
      </c>
      <c r="J4" s="160"/>
      <c r="K4" s="160" t="s">
        <v>30</v>
      </c>
      <c r="L4" s="160" t="s">
        <v>30</v>
      </c>
      <c r="M4" s="194" t="s">
        <v>142</v>
      </c>
      <c r="N4" s="194" t="s">
        <v>142</v>
      </c>
      <c r="O4" s="214"/>
      <c r="P4" s="160"/>
      <c r="Q4" s="160" t="s">
        <v>70</v>
      </c>
      <c r="R4" s="160" t="s">
        <v>36</v>
      </c>
      <c r="S4" s="160" t="s">
        <v>36</v>
      </c>
      <c r="T4" s="160" t="s">
        <v>36</v>
      </c>
      <c r="U4" s="160" t="s">
        <v>36</v>
      </c>
      <c r="V4" s="160" t="s">
        <v>70</v>
      </c>
      <c r="W4" s="160"/>
      <c r="X4" s="160" t="s">
        <v>30</v>
      </c>
      <c r="Y4" s="160" t="s">
        <v>30</v>
      </c>
      <c r="Z4" s="194" t="s">
        <v>142</v>
      </c>
      <c r="AA4" s="194" t="s">
        <v>142</v>
      </c>
      <c r="AB4" s="214"/>
      <c r="AE4" s="160"/>
      <c r="AF4" s="160" t="s">
        <v>70</v>
      </c>
      <c r="AG4" s="160" t="s">
        <v>36</v>
      </c>
      <c r="AH4" s="160" t="s">
        <v>36</v>
      </c>
      <c r="AI4" s="160" t="s">
        <v>36</v>
      </c>
      <c r="AJ4" s="160" t="s">
        <v>36</v>
      </c>
      <c r="AK4" s="160" t="s">
        <v>70</v>
      </c>
      <c r="AL4" s="160"/>
      <c r="AM4" s="160" t="s">
        <v>30</v>
      </c>
      <c r="AN4" s="160" t="s">
        <v>30</v>
      </c>
      <c r="AO4" s="194" t="s">
        <v>142</v>
      </c>
      <c r="AP4" s="194" t="s">
        <v>142</v>
      </c>
      <c r="AQ4" s="220"/>
      <c r="AR4" s="160"/>
      <c r="AS4" s="160" t="s">
        <v>70</v>
      </c>
      <c r="AT4" s="160" t="s">
        <v>36</v>
      </c>
      <c r="AU4" s="160" t="s">
        <v>36</v>
      </c>
      <c r="AV4" s="160" t="s">
        <v>36</v>
      </c>
      <c r="AW4" s="160" t="s">
        <v>36</v>
      </c>
      <c r="AX4" s="160" t="s">
        <v>70</v>
      </c>
      <c r="AY4" s="160"/>
      <c r="AZ4" s="160" t="s">
        <v>30</v>
      </c>
      <c r="BA4" s="160" t="s">
        <v>30</v>
      </c>
      <c r="BB4" s="194" t="s">
        <v>142</v>
      </c>
      <c r="BC4" s="194" t="s">
        <v>142</v>
      </c>
      <c r="BD4" s="220"/>
    </row>
    <row r="5" spans="1:56" ht="11.25" customHeight="1">
      <c r="A5" s="147" t="s">
        <v>175</v>
      </c>
      <c r="B5" s="147"/>
      <c r="C5" s="162"/>
      <c r="D5" s="162"/>
      <c r="E5" s="162">
        <v>2</v>
      </c>
      <c r="F5" s="162">
        <v>2</v>
      </c>
      <c r="G5" s="162">
        <v>4</v>
      </c>
      <c r="H5" s="162">
        <v>4</v>
      </c>
      <c r="I5" s="162"/>
      <c r="J5" s="162">
        <v>3</v>
      </c>
      <c r="K5" s="162"/>
      <c r="L5" s="162"/>
      <c r="M5" s="162"/>
      <c r="N5" s="162"/>
      <c r="O5" s="162"/>
      <c r="P5" s="162"/>
      <c r="Q5" s="162"/>
      <c r="R5" s="162">
        <v>2</v>
      </c>
      <c r="S5" s="162">
        <v>2</v>
      </c>
      <c r="T5" s="162">
        <v>4</v>
      </c>
      <c r="U5" s="162">
        <v>4</v>
      </c>
      <c r="V5" s="162"/>
      <c r="W5" s="162">
        <v>3</v>
      </c>
      <c r="X5" s="162"/>
      <c r="Y5" s="162"/>
      <c r="Z5" s="162"/>
      <c r="AA5" s="162"/>
      <c r="AB5" s="162"/>
      <c r="AC5" s="205"/>
      <c r="AD5" s="207"/>
      <c r="AE5" s="96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</row>
    <row r="6" spans="1:56" ht="11.25" customHeight="1">
      <c r="A6" s="148" t="s">
        <v>245</v>
      </c>
      <c r="B6" s="154"/>
      <c r="C6" s="187">
        <v>1</v>
      </c>
      <c r="D6" s="187">
        <v>0</v>
      </c>
      <c r="E6" s="162">
        <v>1</v>
      </c>
      <c r="F6" s="162">
        <v>1</v>
      </c>
      <c r="G6" s="162">
        <v>0</v>
      </c>
      <c r="H6" s="162">
        <v>0</v>
      </c>
      <c r="I6" s="187">
        <v>1</v>
      </c>
      <c r="J6" s="162">
        <v>0</v>
      </c>
      <c r="K6" s="187">
        <v>0</v>
      </c>
      <c r="L6" s="187">
        <v>0</v>
      </c>
      <c r="M6" s="187">
        <v>0</v>
      </c>
      <c r="N6" s="187">
        <v>0</v>
      </c>
      <c r="O6" s="187">
        <v>2</v>
      </c>
      <c r="P6" s="187">
        <v>1</v>
      </c>
      <c r="Q6" s="187">
        <v>0</v>
      </c>
      <c r="R6" s="162">
        <v>1</v>
      </c>
      <c r="S6" s="162">
        <v>1</v>
      </c>
      <c r="T6" s="162">
        <v>0</v>
      </c>
      <c r="U6" s="162">
        <v>0</v>
      </c>
      <c r="V6" s="187">
        <v>1</v>
      </c>
      <c r="W6" s="162">
        <v>0</v>
      </c>
      <c r="X6" s="187">
        <v>0</v>
      </c>
      <c r="Y6" s="187">
        <v>0</v>
      </c>
      <c r="Z6" s="187">
        <v>0</v>
      </c>
      <c r="AA6" s="187">
        <v>0</v>
      </c>
      <c r="AB6" s="187">
        <v>2</v>
      </c>
      <c r="AC6" s="173"/>
      <c r="AD6" s="218"/>
      <c r="AE6" s="96"/>
      <c r="AF6" s="96"/>
      <c r="AG6" s="96"/>
      <c r="AH6" s="96"/>
      <c r="AI6" s="96"/>
      <c r="AJ6" s="96"/>
      <c r="AK6" s="96"/>
      <c r="AL6" s="96"/>
      <c r="AM6" s="96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</row>
    <row r="7" spans="1:56" ht="11.25" customHeight="1">
      <c r="A7" s="96">
        <v>1</v>
      </c>
      <c r="B7" s="155">
        <f>DATEVALUE(AF1&amp;"/"&amp;AH1&amp;"/1")</f>
        <v>43497</v>
      </c>
      <c r="C7" s="163" t="str">
        <f t="shared" ref="C7:AB37" si="0"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163" t="str">
        <f t="shared" si="0"/>
        <v/>
      </c>
      <c r="E7" s="163" t="str">
        <f t="shared" si="0"/>
        <v/>
      </c>
      <c r="F7" s="163" t="str">
        <f t="shared" si="0"/>
        <v/>
      </c>
      <c r="G7" s="163" t="str">
        <f t="shared" si="0"/>
        <v/>
      </c>
      <c r="H7" s="163" t="str">
        <f t="shared" si="0"/>
        <v/>
      </c>
      <c r="I7" s="163" t="str">
        <f t="shared" si="0"/>
        <v/>
      </c>
      <c r="J7" s="163" t="str">
        <f t="shared" si="0"/>
        <v/>
      </c>
      <c r="K7" s="163" t="str">
        <f t="shared" si="0"/>
        <v/>
      </c>
      <c r="L7" s="163" t="str">
        <f t="shared" si="0"/>
        <v/>
      </c>
      <c r="M7" s="163" t="str">
        <f t="shared" si="0"/>
        <v/>
      </c>
      <c r="N7" s="163" t="str">
        <f t="shared" si="0"/>
        <v/>
      </c>
      <c r="O7" s="163" t="str">
        <f t="shared" si="0"/>
        <v/>
      </c>
      <c r="P7" s="163" t="str">
        <f t="shared" si="0"/>
        <v/>
      </c>
      <c r="Q7" s="163" t="str">
        <f t="shared" si="0"/>
        <v/>
      </c>
      <c r="R7" s="163" t="str">
        <f t="shared" si="0"/>
        <v/>
      </c>
      <c r="S7" s="163" t="str">
        <f t="shared" si="0"/>
        <v/>
      </c>
      <c r="T7" s="163" t="str">
        <f t="shared" si="0"/>
        <v/>
      </c>
      <c r="U7" s="163" t="str">
        <f t="shared" si="0"/>
        <v/>
      </c>
      <c r="V7" s="163" t="str">
        <f t="shared" si="0"/>
        <v/>
      </c>
      <c r="W7" s="163" t="str">
        <f t="shared" si="0"/>
        <v/>
      </c>
      <c r="X7" s="163" t="str">
        <f t="shared" si="0"/>
        <v/>
      </c>
      <c r="Y7" s="163" t="str">
        <f t="shared" si="0"/>
        <v/>
      </c>
      <c r="Z7" s="163" t="str">
        <f t="shared" si="0"/>
        <v/>
      </c>
      <c r="AA7" s="163" t="str">
        <f t="shared" si="0"/>
        <v/>
      </c>
      <c r="AB7" s="163" t="str">
        <f t="shared" si="0"/>
        <v/>
      </c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</row>
    <row r="8" spans="1:56" ht="11.25" customHeight="1">
      <c r="A8" s="96">
        <v>2</v>
      </c>
      <c r="B8" s="155">
        <f t="shared" ref="B8:B37" si="1">B7+1</f>
        <v>43498</v>
      </c>
      <c r="C8" s="163" t="str">
        <f t="shared" si="0"/>
        <v/>
      </c>
      <c r="D8" s="163" t="str">
        <f t="shared" si="0"/>
        <v/>
      </c>
      <c r="E8" s="163" t="str">
        <f t="shared" si="0"/>
        <v/>
      </c>
      <c r="F8" s="163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63" t="str">
        <f t="shared" si="0"/>
        <v/>
      </c>
      <c r="L8" s="163" t="str">
        <f t="shared" si="0"/>
        <v/>
      </c>
      <c r="M8" s="163" t="str">
        <f t="shared" si="0"/>
        <v/>
      </c>
      <c r="N8" s="163" t="str">
        <f t="shared" si="0"/>
        <v/>
      </c>
      <c r="O8" s="163" t="str">
        <f t="shared" si="0"/>
        <v/>
      </c>
      <c r="P8" s="163" t="str">
        <f t="shared" si="0"/>
        <v/>
      </c>
      <c r="Q8" s="163" t="str">
        <f t="shared" si="0"/>
        <v/>
      </c>
      <c r="R8" s="163" t="str">
        <f t="shared" si="0"/>
        <v/>
      </c>
      <c r="S8" s="163" t="str">
        <f t="shared" si="0"/>
        <v/>
      </c>
      <c r="T8" s="163" t="str">
        <f t="shared" si="0"/>
        <v/>
      </c>
      <c r="U8" s="163" t="str">
        <f t="shared" si="0"/>
        <v/>
      </c>
      <c r="V8" s="163" t="str">
        <f t="shared" si="0"/>
        <v/>
      </c>
      <c r="W8" s="163" t="str">
        <f t="shared" si="0"/>
        <v/>
      </c>
      <c r="X8" s="163" t="str">
        <f t="shared" si="0"/>
        <v/>
      </c>
      <c r="Y8" s="163" t="str">
        <f t="shared" si="0"/>
        <v/>
      </c>
      <c r="Z8" s="163" t="str">
        <f t="shared" si="0"/>
        <v/>
      </c>
      <c r="AA8" s="163" t="str">
        <f t="shared" si="0"/>
        <v/>
      </c>
      <c r="AB8" s="163" t="str">
        <f t="shared" si="0"/>
        <v/>
      </c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</row>
    <row r="9" spans="1:56" ht="11.25" customHeight="1">
      <c r="A9" s="96">
        <v>3</v>
      </c>
      <c r="B9" s="155">
        <f t="shared" si="1"/>
        <v>43499</v>
      </c>
      <c r="C9" s="163" t="str">
        <f t="shared" si="0"/>
        <v/>
      </c>
      <c r="D9" s="163" t="str">
        <f t="shared" si="0"/>
        <v/>
      </c>
      <c r="E9" s="163" t="str">
        <f t="shared" si="0"/>
        <v/>
      </c>
      <c r="F9" s="163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63" t="str">
        <f t="shared" si="0"/>
        <v/>
      </c>
      <c r="L9" s="163" t="str">
        <f t="shared" si="0"/>
        <v/>
      </c>
      <c r="M9" s="163" t="str">
        <f t="shared" si="0"/>
        <v/>
      </c>
      <c r="N9" s="163" t="str">
        <f t="shared" si="0"/>
        <v/>
      </c>
      <c r="O9" s="163" t="str">
        <f t="shared" si="0"/>
        <v/>
      </c>
      <c r="P9" s="163" t="str">
        <f t="shared" si="0"/>
        <v/>
      </c>
      <c r="Q9" s="163" t="str">
        <f t="shared" si="0"/>
        <v/>
      </c>
      <c r="R9" s="163" t="str">
        <f t="shared" si="0"/>
        <v/>
      </c>
      <c r="S9" s="163" t="str">
        <f t="shared" si="0"/>
        <v/>
      </c>
      <c r="T9" s="163" t="str">
        <f t="shared" si="0"/>
        <v/>
      </c>
      <c r="U9" s="163" t="str">
        <f t="shared" si="0"/>
        <v/>
      </c>
      <c r="V9" s="163" t="str">
        <f t="shared" si="0"/>
        <v/>
      </c>
      <c r="W9" s="163" t="str">
        <f t="shared" si="0"/>
        <v/>
      </c>
      <c r="X9" s="163" t="str">
        <f t="shared" si="0"/>
        <v/>
      </c>
      <c r="Y9" s="163" t="str">
        <f t="shared" si="0"/>
        <v/>
      </c>
      <c r="Z9" s="163" t="str">
        <f t="shared" si="0"/>
        <v/>
      </c>
      <c r="AA9" s="163" t="str">
        <f t="shared" si="0"/>
        <v/>
      </c>
      <c r="AB9" s="163" t="str">
        <f t="shared" si="0"/>
        <v/>
      </c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</row>
    <row r="10" spans="1:56" ht="11.25" customHeight="1">
      <c r="A10" s="96">
        <v>4</v>
      </c>
      <c r="B10" s="155">
        <f t="shared" si="1"/>
        <v>43500</v>
      </c>
      <c r="C10" s="163" t="str">
        <f t="shared" si="0"/>
        <v/>
      </c>
      <c r="D10" s="163" t="str">
        <f t="shared" si="0"/>
        <v/>
      </c>
      <c r="E10" s="163" t="str">
        <f t="shared" si="0"/>
        <v/>
      </c>
      <c r="F10" s="163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63" t="str">
        <f t="shared" si="0"/>
        <v/>
      </c>
      <c r="L10" s="163" t="str">
        <f t="shared" si="0"/>
        <v/>
      </c>
      <c r="M10" s="163" t="str">
        <f t="shared" si="0"/>
        <v/>
      </c>
      <c r="N10" s="163" t="str">
        <f t="shared" si="0"/>
        <v/>
      </c>
      <c r="O10" s="163" t="str">
        <f t="shared" si="0"/>
        <v/>
      </c>
      <c r="P10" s="163" t="str">
        <f t="shared" si="0"/>
        <v/>
      </c>
      <c r="Q10" s="163" t="str">
        <f t="shared" si="0"/>
        <v/>
      </c>
      <c r="R10" s="163" t="str">
        <f t="shared" si="0"/>
        <v/>
      </c>
      <c r="S10" s="163" t="str">
        <f t="shared" si="0"/>
        <v/>
      </c>
      <c r="T10" s="163" t="str">
        <f t="shared" si="0"/>
        <v/>
      </c>
      <c r="U10" s="163" t="str">
        <f t="shared" si="0"/>
        <v/>
      </c>
      <c r="V10" s="163" t="str">
        <f t="shared" si="0"/>
        <v/>
      </c>
      <c r="W10" s="163" t="str">
        <f t="shared" si="0"/>
        <v/>
      </c>
      <c r="X10" s="163" t="str">
        <f t="shared" si="0"/>
        <v/>
      </c>
      <c r="Y10" s="163" t="str">
        <f t="shared" si="0"/>
        <v/>
      </c>
      <c r="Z10" s="163" t="str">
        <f t="shared" si="0"/>
        <v/>
      </c>
      <c r="AA10" s="163" t="str">
        <f t="shared" si="0"/>
        <v/>
      </c>
      <c r="AB10" s="163" t="str">
        <f t="shared" si="0"/>
        <v/>
      </c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</row>
    <row r="11" spans="1:56" ht="11.25" customHeight="1">
      <c r="A11" s="96">
        <v>5</v>
      </c>
      <c r="B11" s="155">
        <f t="shared" si="1"/>
        <v>43501</v>
      </c>
      <c r="C11" s="163" t="str">
        <f t="shared" si="0"/>
        <v/>
      </c>
      <c r="D11" s="163" t="str">
        <f t="shared" si="0"/>
        <v/>
      </c>
      <c r="E11" s="163" t="str">
        <f t="shared" si="0"/>
        <v/>
      </c>
      <c r="F11" s="163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63" t="str">
        <f t="shared" si="0"/>
        <v/>
      </c>
      <c r="L11" s="163" t="str">
        <f t="shared" si="0"/>
        <v/>
      </c>
      <c r="M11" s="163" t="str">
        <f t="shared" si="0"/>
        <v/>
      </c>
      <c r="N11" s="163" t="str">
        <f t="shared" si="0"/>
        <v/>
      </c>
      <c r="O11" s="163" t="str">
        <f t="shared" si="0"/>
        <v/>
      </c>
      <c r="P11" s="163" t="str">
        <f t="shared" si="0"/>
        <v/>
      </c>
      <c r="Q11" s="163" t="str">
        <f t="shared" si="0"/>
        <v/>
      </c>
      <c r="R11" s="163" t="str">
        <f t="shared" si="0"/>
        <v/>
      </c>
      <c r="S11" s="163" t="str">
        <f t="shared" si="0"/>
        <v/>
      </c>
      <c r="T11" s="163" t="str">
        <f t="shared" si="0"/>
        <v/>
      </c>
      <c r="U11" s="163" t="str">
        <f t="shared" si="0"/>
        <v/>
      </c>
      <c r="V11" s="163" t="str">
        <f t="shared" si="0"/>
        <v/>
      </c>
      <c r="W11" s="163" t="str">
        <f t="shared" si="0"/>
        <v/>
      </c>
      <c r="X11" s="163" t="str">
        <f t="shared" si="0"/>
        <v/>
      </c>
      <c r="Y11" s="163" t="str">
        <f t="shared" si="0"/>
        <v/>
      </c>
      <c r="Z11" s="163" t="str">
        <f t="shared" si="0"/>
        <v/>
      </c>
      <c r="AA11" s="163" t="str">
        <f t="shared" si="0"/>
        <v/>
      </c>
      <c r="AB11" s="163" t="str">
        <f t="shared" si="0"/>
        <v/>
      </c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</row>
    <row r="12" spans="1:56" ht="11.25" customHeight="1">
      <c r="A12" s="96">
        <v>6</v>
      </c>
      <c r="B12" s="155">
        <f t="shared" si="1"/>
        <v>43502</v>
      </c>
      <c r="C12" s="163" t="str">
        <f t="shared" si="0"/>
        <v/>
      </c>
      <c r="D12" s="163" t="str">
        <f t="shared" si="0"/>
        <v/>
      </c>
      <c r="E12" s="163" t="str">
        <f t="shared" si="0"/>
        <v/>
      </c>
      <c r="F12" s="163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63" t="str">
        <f t="shared" si="0"/>
        <v/>
      </c>
      <c r="L12" s="163" t="str">
        <f t="shared" si="0"/>
        <v/>
      </c>
      <c r="M12" s="163" t="str">
        <f t="shared" si="0"/>
        <v/>
      </c>
      <c r="N12" s="163" t="str">
        <f t="shared" si="0"/>
        <v/>
      </c>
      <c r="O12" s="163" t="str">
        <f t="shared" si="0"/>
        <v/>
      </c>
      <c r="P12" s="163" t="str">
        <f t="shared" si="0"/>
        <v/>
      </c>
      <c r="Q12" s="163" t="str">
        <f t="shared" si="0"/>
        <v/>
      </c>
      <c r="R12" s="163" t="str">
        <f t="shared" si="0"/>
        <v/>
      </c>
      <c r="S12" s="163" t="str">
        <f t="shared" si="0"/>
        <v/>
      </c>
      <c r="T12" s="163" t="str">
        <f t="shared" si="0"/>
        <v/>
      </c>
      <c r="U12" s="163" t="str">
        <f t="shared" si="0"/>
        <v/>
      </c>
      <c r="V12" s="163" t="str">
        <f t="shared" si="0"/>
        <v/>
      </c>
      <c r="W12" s="163" t="str">
        <f t="shared" si="0"/>
        <v/>
      </c>
      <c r="X12" s="163" t="str">
        <f t="shared" si="0"/>
        <v/>
      </c>
      <c r="Y12" s="163" t="str">
        <f t="shared" si="0"/>
        <v/>
      </c>
      <c r="Z12" s="163" t="str">
        <f t="shared" si="0"/>
        <v/>
      </c>
      <c r="AA12" s="163" t="str">
        <f t="shared" si="0"/>
        <v/>
      </c>
      <c r="AB12" s="163" t="str">
        <f t="shared" si="0"/>
        <v/>
      </c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</row>
    <row r="13" spans="1:56" ht="11.25" customHeight="1">
      <c r="A13" s="96">
        <v>7</v>
      </c>
      <c r="B13" s="155">
        <f t="shared" si="1"/>
        <v>43503</v>
      </c>
      <c r="C13" s="163" t="str">
        <f t="shared" si="0"/>
        <v/>
      </c>
      <c r="D13" s="163" t="str">
        <f t="shared" si="0"/>
        <v/>
      </c>
      <c r="E13" s="163" t="str">
        <f t="shared" si="0"/>
        <v/>
      </c>
      <c r="F13" s="163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63" t="str">
        <f t="shared" si="0"/>
        <v/>
      </c>
      <c r="L13" s="163" t="str">
        <f t="shared" si="0"/>
        <v/>
      </c>
      <c r="M13" s="163" t="str">
        <f t="shared" si="0"/>
        <v/>
      </c>
      <c r="N13" s="163" t="str">
        <f t="shared" si="0"/>
        <v/>
      </c>
      <c r="O13" s="163" t="str">
        <f t="shared" si="0"/>
        <v/>
      </c>
      <c r="P13" s="163" t="str">
        <f t="shared" si="0"/>
        <v/>
      </c>
      <c r="Q13" s="163" t="str">
        <f t="shared" si="0"/>
        <v/>
      </c>
      <c r="R13" s="163" t="str">
        <f t="shared" si="0"/>
        <v/>
      </c>
      <c r="S13" s="163" t="str">
        <f t="shared" si="0"/>
        <v/>
      </c>
      <c r="T13" s="163" t="str">
        <f t="shared" si="0"/>
        <v/>
      </c>
      <c r="U13" s="163" t="str">
        <f t="shared" si="0"/>
        <v/>
      </c>
      <c r="V13" s="163" t="str">
        <f t="shared" si="0"/>
        <v/>
      </c>
      <c r="W13" s="163" t="str">
        <f t="shared" si="0"/>
        <v/>
      </c>
      <c r="X13" s="163" t="str">
        <f t="shared" si="0"/>
        <v/>
      </c>
      <c r="Y13" s="163" t="str">
        <f t="shared" si="0"/>
        <v/>
      </c>
      <c r="Z13" s="163" t="str">
        <f t="shared" si="0"/>
        <v/>
      </c>
      <c r="AA13" s="163" t="str">
        <f t="shared" si="0"/>
        <v/>
      </c>
      <c r="AB13" s="163" t="str">
        <f t="shared" si="0"/>
        <v/>
      </c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</row>
    <row r="14" spans="1:56" ht="11.25" customHeight="1">
      <c r="A14" s="96">
        <v>8</v>
      </c>
      <c r="B14" s="155">
        <f t="shared" si="1"/>
        <v>43504</v>
      </c>
      <c r="C14" s="163" t="str">
        <f t="shared" si="0"/>
        <v/>
      </c>
      <c r="D14" s="163" t="str">
        <f t="shared" si="0"/>
        <v/>
      </c>
      <c r="E14" s="163" t="str">
        <f t="shared" si="0"/>
        <v/>
      </c>
      <c r="F14" s="163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63" t="str">
        <f t="shared" si="0"/>
        <v/>
      </c>
      <c r="L14" s="163" t="str">
        <f t="shared" si="0"/>
        <v/>
      </c>
      <c r="M14" s="163" t="str">
        <f t="shared" si="0"/>
        <v/>
      </c>
      <c r="N14" s="163" t="str">
        <f t="shared" si="0"/>
        <v/>
      </c>
      <c r="O14" s="163" t="str">
        <f t="shared" si="0"/>
        <v/>
      </c>
      <c r="P14" s="163" t="str">
        <f t="shared" si="0"/>
        <v/>
      </c>
      <c r="Q14" s="163" t="str">
        <f t="shared" si="0"/>
        <v/>
      </c>
      <c r="R14" s="163" t="str">
        <f t="shared" si="0"/>
        <v/>
      </c>
      <c r="S14" s="163" t="str">
        <f t="shared" si="0"/>
        <v/>
      </c>
      <c r="T14" s="163" t="str">
        <f t="shared" si="0"/>
        <v/>
      </c>
      <c r="U14" s="163" t="str">
        <f t="shared" si="0"/>
        <v/>
      </c>
      <c r="V14" s="163" t="str">
        <f t="shared" si="0"/>
        <v/>
      </c>
      <c r="W14" s="163" t="str">
        <f t="shared" si="0"/>
        <v/>
      </c>
      <c r="X14" s="163" t="str">
        <f t="shared" si="0"/>
        <v/>
      </c>
      <c r="Y14" s="163" t="str">
        <f t="shared" si="0"/>
        <v/>
      </c>
      <c r="Z14" s="163" t="str">
        <f t="shared" si="0"/>
        <v/>
      </c>
      <c r="AA14" s="163" t="str">
        <f t="shared" si="0"/>
        <v/>
      </c>
      <c r="AB14" s="163" t="str">
        <f t="shared" si="0"/>
        <v/>
      </c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</row>
    <row r="15" spans="1:56" ht="11.25" customHeight="1">
      <c r="A15" s="96">
        <v>9</v>
      </c>
      <c r="B15" s="155">
        <f t="shared" si="1"/>
        <v>43505</v>
      </c>
      <c r="C15" s="163" t="str">
        <f t="shared" si="0"/>
        <v/>
      </c>
      <c r="D15" s="163" t="str">
        <f t="shared" si="0"/>
        <v/>
      </c>
      <c r="E15" s="163" t="str">
        <f t="shared" si="0"/>
        <v/>
      </c>
      <c r="F15" s="163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63" t="str">
        <f t="shared" si="0"/>
        <v/>
      </c>
      <c r="L15" s="163" t="str">
        <f t="shared" si="0"/>
        <v/>
      </c>
      <c r="M15" s="163" t="str">
        <f t="shared" si="0"/>
        <v/>
      </c>
      <c r="N15" s="163" t="str">
        <f t="shared" si="0"/>
        <v/>
      </c>
      <c r="O15" s="163" t="str">
        <f t="shared" si="0"/>
        <v/>
      </c>
      <c r="P15" s="163" t="str">
        <f t="shared" si="0"/>
        <v/>
      </c>
      <c r="Q15" s="163" t="str">
        <f t="shared" si="0"/>
        <v/>
      </c>
      <c r="R15" s="163" t="str">
        <f t="shared" si="0"/>
        <v/>
      </c>
      <c r="S15" s="163" t="str">
        <f t="shared" si="0"/>
        <v/>
      </c>
      <c r="T15" s="163" t="str">
        <f t="shared" si="0"/>
        <v/>
      </c>
      <c r="U15" s="163" t="str">
        <f t="shared" si="0"/>
        <v/>
      </c>
      <c r="V15" s="163" t="str">
        <f t="shared" si="0"/>
        <v/>
      </c>
      <c r="W15" s="163" t="str">
        <f t="shared" si="0"/>
        <v/>
      </c>
      <c r="X15" s="163" t="str">
        <f t="shared" si="0"/>
        <v/>
      </c>
      <c r="Y15" s="163" t="str">
        <f t="shared" si="0"/>
        <v/>
      </c>
      <c r="Z15" s="163" t="str">
        <f t="shared" si="0"/>
        <v/>
      </c>
      <c r="AA15" s="163" t="str">
        <f t="shared" si="0"/>
        <v/>
      </c>
      <c r="AB15" s="163" t="str">
        <f t="shared" si="0"/>
        <v/>
      </c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</row>
    <row r="16" spans="1:56" ht="11.25" customHeight="1">
      <c r="A16" s="96">
        <v>10</v>
      </c>
      <c r="B16" s="155">
        <f t="shared" si="1"/>
        <v>43506</v>
      </c>
      <c r="C16" s="163" t="str">
        <f t="shared" si="0"/>
        <v/>
      </c>
      <c r="D16" s="163" t="str">
        <f t="shared" si="0"/>
        <v/>
      </c>
      <c r="E16" s="163" t="str">
        <f t="shared" si="0"/>
        <v/>
      </c>
      <c r="F16" s="163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63" t="str">
        <f t="shared" si="0"/>
        <v/>
      </c>
      <c r="L16" s="163" t="str">
        <f t="shared" si="0"/>
        <v/>
      </c>
      <c r="M16" s="163" t="str">
        <f t="shared" si="0"/>
        <v/>
      </c>
      <c r="N16" s="163" t="str">
        <f t="shared" si="0"/>
        <v/>
      </c>
      <c r="O16" s="163" t="str">
        <f t="shared" si="0"/>
        <v/>
      </c>
      <c r="P16" s="163" t="str">
        <f t="shared" si="0"/>
        <v/>
      </c>
      <c r="Q16" s="163" t="str">
        <f t="shared" si="0"/>
        <v/>
      </c>
      <c r="R16" s="163" t="str">
        <f t="shared" si="0"/>
        <v/>
      </c>
      <c r="S16" s="163" t="str">
        <f t="shared" si="0"/>
        <v/>
      </c>
      <c r="T16" s="163" t="str">
        <f t="shared" si="0"/>
        <v/>
      </c>
      <c r="U16" s="163" t="str">
        <f t="shared" si="0"/>
        <v/>
      </c>
      <c r="V16" s="163" t="str">
        <f t="shared" si="0"/>
        <v/>
      </c>
      <c r="W16" s="163" t="str">
        <f t="shared" si="0"/>
        <v/>
      </c>
      <c r="X16" s="163" t="str">
        <f t="shared" si="0"/>
        <v/>
      </c>
      <c r="Y16" s="163" t="str">
        <f t="shared" si="0"/>
        <v/>
      </c>
      <c r="Z16" s="163" t="str">
        <f t="shared" si="0"/>
        <v/>
      </c>
      <c r="AA16" s="163" t="str">
        <f t="shared" si="0"/>
        <v/>
      </c>
      <c r="AB16" s="163" t="str">
        <f t="shared" si="0"/>
        <v/>
      </c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</row>
    <row r="17" spans="1:56" ht="11.25" customHeight="1">
      <c r="A17" s="96">
        <v>11</v>
      </c>
      <c r="B17" s="155">
        <f t="shared" si="1"/>
        <v>43507</v>
      </c>
      <c r="C17" s="163" t="str">
        <f t="shared" si="0"/>
        <v/>
      </c>
      <c r="D17" s="163" t="str">
        <f t="shared" si="0"/>
        <v/>
      </c>
      <c r="E17" s="163" t="str">
        <f t="shared" si="0"/>
        <v/>
      </c>
      <c r="F17" s="163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63" t="str">
        <f t="shared" si="0"/>
        <v/>
      </c>
      <c r="L17" s="163" t="str">
        <f t="shared" si="0"/>
        <v/>
      </c>
      <c r="M17" s="163" t="str">
        <f t="shared" si="0"/>
        <v/>
      </c>
      <c r="N17" s="163" t="str">
        <f t="shared" si="0"/>
        <v/>
      </c>
      <c r="O17" s="163" t="str">
        <f t="shared" si="0"/>
        <v/>
      </c>
      <c r="P17" s="163" t="str">
        <f t="shared" si="0"/>
        <v/>
      </c>
      <c r="Q17" s="163" t="str">
        <f t="shared" si="0"/>
        <v/>
      </c>
      <c r="R17" s="163" t="str">
        <f t="shared" si="0"/>
        <v/>
      </c>
      <c r="S17" s="163" t="str">
        <f t="shared" si="0"/>
        <v/>
      </c>
      <c r="T17" s="163" t="str">
        <f t="shared" si="0"/>
        <v/>
      </c>
      <c r="U17" s="163" t="str">
        <f t="shared" si="0"/>
        <v/>
      </c>
      <c r="V17" s="163" t="str">
        <f t="shared" si="0"/>
        <v/>
      </c>
      <c r="W17" s="163" t="str">
        <f t="shared" si="0"/>
        <v/>
      </c>
      <c r="X17" s="163" t="str">
        <f t="shared" si="0"/>
        <v/>
      </c>
      <c r="Y17" s="163" t="str">
        <f t="shared" si="0"/>
        <v/>
      </c>
      <c r="Z17" s="163" t="str">
        <f t="shared" si="0"/>
        <v/>
      </c>
      <c r="AA17" s="163" t="str">
        <f t="shared" si="0"/>
        <v/>
      </c>
      <c r="AB17" s="163" t="str">
        <f t="shared" si="0"/>
        <v/>
      </c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</row>
    <row r="18" spans="1:56" ht="11.25" customHeight="1">
      <c r="A18" s="96">
        <v>12</v>
      </c>
      <c r="B18" s="155">
        <f t="shared" si="1"/>
        <v>43508</v>
      </c>
      <c r="C18" s="163" t="str">
        <f t="shared" si="0"/>
        <v/>
      </c>
      <c r="D18" s="163" t="str">
        <f t="shared" si="0"/>
        <v/>
      </c>
      <c r="E18" s="163" t="str">
        <f t="shared" si="0"/>
        <v/>
      </c>
      <c r="F18" s="163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63" t="str">
        <f t="shared" si="0"/>
        <v/>
      </c>
      <c r="L18" s="163" t="str">
        <f t="shared" si="0"/>
        <v/>
      </c>
      <c r="M18" s="163" t="str">
        <f t="shared" si="0"/>
        <v/>
      </c>
      <c r="N18" s="163" t="str">
        <f t="shared" si="0"/>
        <v/>
      </c>
      <c r="O18" s="163" t="str">
        <f t="shared" si="0"/>
        <v/>
      </c>
      <c r="P18" s="163" t="str">
        <f t="shared" si="0"/>
        <v/>
      </c>
      <c r="Q18" s="163" t="str">
        <f t="shared" si="0"/>
        <v/>
      </c>
      <c r="R18" s="163" t="str">
        <f t="shared" si="0"/>
        <v/>
      </c>
      <c r="S18" s="163" t="str">
        <f t="shared" si="0"/>
        <v/>
      </c>
      <c r="T18" s="163" t="str">
        <f t="shared" si="0"/>
        <v/>
      </c>
      <c r="U18" s="163" t="str">
        <f t="shared" si="0"/>
        <v/>
      </c>
      <c r="V18" s="163" t="str">
        <f t="shared" si="0"/>
        <v/>
      </c>
      <c r="W18" s="163" t="str">
        <f t="shared" si="0"/>
        <v/>
      </c>
      <c r="X18" s="163" t="str">
        <f t="shared" si="0"/>
        <v/>
      </c>
      <c r="Y18" s="163" t="str">
        <f t="shared" si="0"/>
        <v/>
      </c>
      <c r="Z18" s="163" t="str">
        <f t="shared" si="0"/>
        <v/>
      </c>
      <c r="AA18" s="163" t="str">
        <f t="shared" si="0"/>
        <v/>
      </c>
      <c r="AB18" s="163" t="str">
        <f t="shared" si="0"/>
        <v/>
      </c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</row>
    <row r="19" spans="1:56" ht="11.25" customHeight="1">
      <c r="A19" s="96">
        <v>13</v>
      </c>
      <c r="B19" s="155">
        <f t="shared" si="1"/>
        <v>43509</v>
      </c>
      <c r="C19" s="163" t="str">
        <f t="shared" si="0"/>
        <v/>
      </c>
      <c r="D19" s="163" t="str">
        <f t="shared" si="0"/>
        <v/>
      </c>
      <c r="E19" s="163" t="str">
        <f t="shared" si="0"/>
        <v/>
      </c>
      <c r="F19" s="163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63" t="str">
        <f t="shared" si="0"/>
        <v/>
      </c>
      <c r="L19" s="163" t="str">
        <f t="shared" si="0"/>
        <v/>
      </c>
      <c r="M19" s="163" t="str">
        <f t="shared" si="0"/>
        <v/>
      </c>
      <c r="N19" s="163" t="str">
        <f t="shared" si="0"/>
        <v/>
      </c>
      <c r="O19" s="163" t="str">
        <f t="shared" si="0"/>
        <v/>
      </c>
      <c r="P19" s="163" t="str">
        <f t="shared" si="0"/>
        <v/>
      </c>
      <c r="Q19" s="163" t="str">
        <f t="shared" si="0"/>
        <v/>
      </c>
      <c r="R19" s="163" t="str">
        <f t="shared" si="0"/>
        <v/>
      </c>
      <c r="S19" s="163" t="str">
        <f t="shared" si="0"/>
        <v/>
      </c>
      <c r="T19" s="163" t="str">
        <f t="shared" si="0"/>
        <v/>
      </c>
      <c r="U19" s="163" t="str">
        <f t="shared" si="0"/>
        <v/>
      </c>
      <c r="V19" s="163" t="str">
        <f t="shared" si="0"/>
        <v/>
      </c>
      <c r="W19" s="163" t="str">
        <f t="shared" si="0"/>
        <v/>
      </c>
      <c r="X19" s="163" t="str">
        <f t="shared" si="0"/>
        <v/>
      </c>
      <c r="Y19" s="163" t="str">
        <f t="shared" si="0"/>
        <v/>
      </c>
      <c r="Z19" s="163" t="str">
        <f t="shared" si="0"/>
        <v/>
      </c>
      <c r="AA19" s="163" t="str">
        <f t="shared" si="0"/>
        <v/>
      </c>
      <c r="AB19" s="163" t="str">
        <f t="shared" si="0"/>
        <v/>
      </c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</row>
    <row r="20" spans="1:56" ht="11.25" customHeight="1">
      <c r="A20" s="96">
        <v>14</v>
      </c>
      <c r="B20" s="155">
        <f t="shared" si="1"/>
        <v>43510</v>
      </c>
      <c r="C20" s="163" t="str">
        <f t="shared" si="0"/>
        <v/>
      </c>
      <c r="D20" s="163" t="str">
        <f t="shared" si="0"/>
        <v/>
      </c>
      <c r="E20" s="163" t="str">
        <f t="shared" si="0"/>
        <v/>
      </c>
      <c r="F20" s="163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63" t="str">
        <f t="shared" si="0"/>
        <v/>
      </c>
      <c r="L20" s="163" t="str">
        <f t="shared" si="0"/>
        <v/>
      </c>
      <c r="M20" s="163" t="str">
        <f t="shared" si="0"/>
        <v/>
      </c>
      <c r="N20" s="163" t="str">
        <f t="shared" si="0"/>
        <v/>
      </c>
      <c r="O20" s="163" t="str">
        <f t="shared" si="0"/>
        <v/>
      </c>
      <c r="P20" s="163" t="str">
        <f t="shared" si="0"/>
        <v/>
      </c>
      <c r="Q20" s="163" t="str">
        <f t="shared" si="0"/>
        <v/>
      </c>
      <c r="R20" s="163" t="str">
        <f t="shared" si="0"/>
        <v/>
      </c>
      <c r="S20" s="163" t="str">
        <f t="shared" si="0"/>
        <v/>
      </c>
      <c r="T20" s="163" t="str">
        <f t="shared" si="0"/>
        <v/>
      </c>
      <c r="U20" s="163" t="str">
        <f t="shared" si="0"/>
        <v/>
      </c>
      <c r="V20" s="163" t="str">
        <f t="shared" si="0"/>
        <v/>
      </c>
      <c r="W20" s="163" t="str">
        <f t="shared" si="0"/>
        <v/>
      </c>
      <c r="X20" s="163" t="str">
        <f t="shared" si="0"/>
        <v/>
      </c>
      <c r="Y20" s="163" t="str">
        <f t="shared" si="0"/>
        <v/>
      </c>
      <c r="Z20" s="163" t="str">
        <f t="shared" si="0"/>
        <v/>
      </c>
      <c r="AA20" s="163" t="str">
        <f t="shared" si="0"/>
        <v/>
      </c>
      <c r="AB20" s="163" t="str">
        <f t="shared" si="0"/>
        <v/>
      </c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</row>
    <row r="21" spans="1:56" ht="11.25" customHeight="1">
      <c r="A21" s="96">
        <v>15</v>
      </c>
      <c r="B21" s="155">
        <f t="shared" si="1"/>
        <v>43511</v>
      </c>
      <c r="C21" s="163" t="str">
        <f t="shared" si="0"/>
        <v/>
      </c>
      <c r="D21" s="163" t="str">
        <f t="shared" si="0"/>
        <v/>
      </c>
      <c r="E21" s="163" t="str">
        <f t="shared" si="0"/>
        <v/>
      </c>
      <c r="F21" s="163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63" t="str">
        <f t="shared" si="0"/>
        <v/>
      </c>
      <c r="L21" s="163" t="str">
        <f t="shared" si="0"/>
        <v/>
      </c>
      <c r="M21" s="163" t="str">
        <f t="shared" si="0"/>
        <v/>
      </c>
      <c r="N21" s="163" t="str">
        <f t="shared" si="0"/>
        <v/>
      </c>
      <c r="O21" s="163" t="str">
        <f t="shared" si="0"/>
        <v/>
      </c>
      <c r="P21" s="163" t="str">
        <f t="shared" si="0"/>
        <v/>
      </c>
      <c r="Q21" s="163" t="str">
        <f t="shared" si="0"/>
        <v/>
      </c>
      <c r="R21" s="163" t="str">
        <f t="shared" si="0"/>
        <v/>
      </c>
      <c r="S21" s="163" t="str">
        <f t="shared" si="0"/>
        <v/>
      </c>
      <c r="T21" s="163" t="str">
        <f t="shared" si="0"/>
        <v/>
      </c>
      <c r="U21" s="163" t="str">
        <f t="shared" si="0"/>
        <v/>
      </c>
      <c r="V21" s="163" t="str">
        <f t="shared" si="0"/>
        <v/>
      </c>
      <c r="W21" s="163" t="str">
        <f t="shared" si="0"/>
        <v/>
      </c>
      <c r="X21" s="163" t="str">
        <f t="shared" si="0"/>
        <v/>
      </c>
      <c r="Y21" s="163" t="str">
        <f t="shared" si="0"/>
        <v/>
      </c>
      <c r="Z21" s="163" t="str">
        <f t="shared" si="0"/>
        <v/>
      </c>
      <c r="AA21" s="163" t="str">
        <f t="shared" si="0"/>
        <v/>
      </c>
      <c r="AB21" s="163" t="str">
        <f t="shared" si="0"/>
        <v/>
      </c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</row>
    <row r="22" spans="1:56" ht="11.25" customHeight="1">
      <c r="A22" s="96">
        <v>16</v>
      </c>
      <c r="B22" s="155">
        <f t="shared" si="1"/>
        <v>43512</v>
      </c>
      <c r="C22" s="163" t="str">
        <f t="shared" si="0"/>
        <v/>
      </c>
      <c r="D22" s="163" t="str">
        <f t="shared" si="0"/>
        <v/>
      </c>
      <c r="E22" s="163" t="str">
        <f t="shared" si="0"/>
        <v/>
      </c>
      <c r="F22" s="163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63" t="str">
        <f t="shared" si="0"/>
        <v/>
      </c>
      <c r="L22" s="163" t="str">
        <f t="shared" si="0"/>
        <v/>
      </c>
      <c r="M22" s="163" t="str">
        <f t="shared" si="0"/>
        <v/>
      </c>
      <c r="N22" s="163" t="str">
        <f t="shared" si="0"/>
        <v/>
      </c>
      <c r="O22" s="163" t="str">
        <f t="shared" si="0"/>
        <v/>
      </c>
      <c r="P22" s="163" t="str">
        <f t="shared" si="0"/>
        <v/>
      </c>
      <c r="Q22" s="163" t="str">
        <f t="shared" si="0"/>
        <v/>
      </c>
      <c r="R22" s="163" t="str">
        <f t="shared" si="0"/>
        <v/>
      </c>
      <c r="S22" s="163" t="str">
        <f t="shared" si="0"/>
        <v/>
      </c>
      <c r="T22" s="163" t="str">
        <f t="shared" si="0"/>
        <v/>
      </c>
      <c r="U22" s="163" t="str">
        <f t="shared" si="0"/>
        <v/>
      </c>
      <c r="V22" s="163" t="str">
        <f t="shared" si="0"/>
        <v/>
      </c>
      <c r="W22" s="163" t="str">
        <f t="shared" si="0"/>
        <v/>
      </c>
      <c r="X22" s="163" t="str">
        <f t="shared" si="0"/>
        <v/>
      </c>
      <c r="Y22" s="163" t="str">
        <f t="shared" si="0"/>
        <v/>
      </c>
      <c r="Z22" s="163" t="str">
        <f t="shared" si="0"/>
        <v/>
      </c>
      <c r="AA22" s="163" t="str">
        <f t="shared" si="0"/>
        <v/>
      </c>
      <c r="AB22" s="163" t="str">
        <f t="shared" si="0"/>
        <v/>
      </c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</row>
    <row r="23" spans="1:56" ht="11.25" customHeight="1">
      <c r="A23" s="96">
        <v>17</v>
      </c>
      <c r="B23" s="155">
        <f t="shared" si="1"/>
        <v>43513</v>
      </c>
      <c r="C23" s="163" t="str">
        <f t="shared" si="0"/>
        <v/>
      </c>
      <c r="D23" s="163" t="str">
        <f t="shared" si="0"/>
        <v/>
      </c>
      <c r="E23" s="163" t="str">
        <f t="shared" si="0"/>
        <v/>
      </c>
      <c r="F23" s="163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63" t="str">
        <f t="shared" si="0"/>
        <v/>
      </c>
      <c r="L23" s="163" t="str">
        <f t="shared" si="0"/>
        <v/>
      </c>
      <c r="M23" s="163" t="str">
        <f t="shared" si="0"/>
        <v/>
      </c>
      <c r="N23" s="163" t="str">
        <f t="shared" si="0"/>
        <v/>
      </c>
      <c r="O23" s="163" t="str">
        <f t="shared" si="0"/>
        <v/>
      </c>
      <c r="P23" s="163" t="str">
        <f t="shared" si="0"/>
        <v/>
      </c>
      <c r="Q23" s="163" t="str">
        <f t="shared" si="0"/>
        <v/>
      </c>
      <c r="R23" s="163" t="str">
        <f t="shared" si="0"/>
        <v/>
      </c>
      <c r="S23" s="163" t="str">
        <f t="shared" si="0"/>
        <v/>
      </c>
      <c r="T23" s="163" t="str">
        <f t="shared" si="0"/>
        <v/>
      </c>
      <c r="U23" s="163" t="str">
        <f t="shared" si="0"/>
        <v/>
      </c>
      <c r="V23" s="163" t="str">
        <f t="shared" si="0"/>
        <v/>
      </c>
      <c r="W23" s="163" t="str">
        <f t="shared" si="0"/>
        <v/>
      </c>
      <c r="X23" s="163" t="str">
        <f t="shared" si="0"/>
        <v/>
      </c>
      <c r="Y23" s="163" t="str">
        <f t="shared" si="0"/>
        <v/>
      </c>
      <c r="Z23" s="163" t="str">
        <f t="shared" si="0"/>
        <v/>
      </c>
      <c r="AA23" s="163" t="str">
        <f t="shared" si="0"/>
        <v/>
      </c>
      <c r="AB23" s="163" t="str">
        <f t="shared" si="0"/>
        <v/>
      </c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</row>
    <row r="24" spans="1:56" ht="11.25" customHeight="1">
      <c r="A24" s="96">
        <v>18</v>
      </c>
      <c r="B24" s="155">
        <f t="shared" si="1"/>
        <v>43514</v>
      </c>
      <c r="C24" s="163" t="str">
        <f t="shared" si="0"/>
        <v/>
      </c>
      <c r="D24" s="163" t="str">
        <f t="shared" si="0"/>
        <v/>
      </c>
      <c r="E24" s="163" t="str">
        <f t="shared" si="0"/>
        <v/>
      </c>
      <c r="F24" s="163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63" t="str">
        <f t="shared" si="0"/>
        <v/>
      </c>
      <c r="L24" s="163" t="str">
        <f t="shared" si="0"/>
        <v/>
      </c>
      <c r="M24" s="163" t="str">
        <f t="shared" si="0"/>
        <v/>
      </c>
      <c r="N24" s="163" t="str">
        <f t="shared" si="0"/>
        <v/>
      </c>
      <c r="O24" s="163" t="str">
        <f t="shared" si="0"/>
        <v/>
      </c>
      <c r="P24" s="163" t="str">
        <f t="shared" si="0"/>
        <v/>
      </c>
      <c r="Q24" s="163" t="str">
        <f t="shared" si="0"/>
        <v/>
      </c>
      <c r="R24" s="163" t="str">
        <f t="shared" si="0"/>
        <v/>
      </c>
      <c r="S24" s="163" t="str">
        <f t="shared" si="0"/>
        <v/>
      </c>
      <c r="T24" s="163" t="str">
        <f t="shared" si="0"/>
        <v/>
      </c>
      <c r="U24" s="163" t="str">
        <f t="shared" si="0"/>
        <v/>
      </c>
      <c r="V24" s="163" t="str">
        <f t="shared" si="0"/>
        <v/>
      </c>
      <c r="W24" s="163" t="str">
        <f t="shared" si="0"/>
        <v/>
      </c>
      <c r="X24" s="163" t="str">
        <f t="shared" si="0"/>
        <v/>
      </c>
      <c r="Y24" s="163" t="str">
        <f t="shared" si="0"/>
        <v/>
      </c>
      <c r="Z24" s="163" t="str">
        <f t="shared" si="0"/>
        <v/>
      </c>
      <c r="AA24" s="163" t="str">
        <f t="shared" si="0"/>
        <v/>
      </c>
      <c r="AB24" s="163" t="str">
        <f t="shared" si="0"/>
        <v/>
      </c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</row>
    <row r="25" spans="1:56" ht="11.25" customHeight="1">
      <c r="A25" s="96">
        <v>19</v>
      </c>
      <c r="B25" s="155">
        <f t="shared" si="1"/>
        <v>43515</v>
      </c>
      <c r="C25" s="163" t="str">
        <f t="shared" si="0"/>
        <v/>
      </c>
      <c r="D25" s="163" t="str">
        <f t="shared" si="0"/>
        <v/>
      </c>
      <c r="E25" s="163" t="str">
        <f t="shared" si="0"/>
        <v/>
      </c>
      <c r="F25" s="163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63" t="str">
        <f t="shared" si="0"/>
        <v/>
      </c>
      <c r="L25" s="163" t="str">
        <f t="shared" si="0"/>
        <v/>
      </c>
      <c r="M25" s="163" t="str">
        <f t="shared" si="0"/>
        <v/>
      </c>
      <c r="N25" s="163" t="str">
        <f t="shared" si="0"/>
        <v/>
      </c>
      <c r="O25" s="163" t="str">
        <f t="shared" si="0"/>
        <v/>
      </c>
      <c r="P25" s="163" t="str">
        <f t="shared" si="0"/>
        <v/>
      </c>
      <c r="Q25" s="163" t="str">
        <f t="shared" si="0"/>
        <v/>
      </c>
      <c r="R25" s="163" t="str">
        <f t="shared" si="0"/>
        <v/>
      </c>
      <c r="S25" s="163" t="str">
        <f t="shared" si="0"/>
        <v/>
      </c>
      <c r="T25" s="163" t="str">
        <f t="shared" si="0"/>
        <v/>
      </c>
      <c r="U25" s="163" t="str">
        <f t="shared" si="0"/>
        <v/>
      </c>
      <c r="V25" s="163" t="str">
        <f t="shared" si="0"/>
        <v/>
      </c>
      <c r="W25" s="163" t="str">
        <f t="shared" si="0"/>
        <v/>
      </c>
      <c r="X25" s="163" t="str">
        <f t="shared" si="0"/>
        <v/>
      </c>
      <c r="Y25" s="163" t="str">
        <f t="shared" si="0"/>
        <v/>
      </c>
      <c r="Z25" s="163" t="str">
        <f t="shared" si="0"/>
        <v/>
      </c>
      <c r="AA25" s="163" t="str">
        <f t="shared" si="0"/>
        <v/>
      </c>
      <c r="AB25" s="163" t="str">
        <f t="shared" si="0"/>
        <v/>
      </c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</row>
    <row r="26" spans="1:56" ht="11.25" customHeight="1">
      <c r="A26" s="96">
        <v>20</v>
      </c>
      <c r="B26" s="155">
        <f t="shared" si="1"/>
        <v>43516</v>
      </c>
      <c r="C26" s="163" t="str">
        <f t="shared" si="0"/>
        <v/>
      </c>
      <c r="D26" s="163" t="str">
        <f t="shared" si="0"/>
        <v/>
      </c>
      <c r="E26" s="163" t="str">
        <f t="shared" si="0"/>
        <v/>
      </c>
      <c r="F26" s="163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63" t="str">
        <f t="shared" si="0"/>
        <v/>
      </c>
      <c r="L26" s="163" t="str">
        <f t="shared" si="0"/>
        <v/>
      </c>
      <c r="M26" s="163" t="str">
        <f t="shared" si="0"/>
        <v/>
      </c>
      <c r="N26" s="163" t="str">
        <f t="shared" si="0"/>
        <v/>
      </c>
      <c r="O26" s="163" t="str">
        <f t="shared" si="0"/>
        <v/>
      </c>
      <c r="P26" s="163" t="str">
        <f t="shared" si="0"/>
        <v/>
      </c>
      <c r="Q26" s="163" t="str">
        <f t="shared" si="0"/>
        <v/>
      </c>
      <c r="R26" s="163" t="str">
        <f t="shared" si="0"/>
        <v/>
      </c>
      <c r="S26" s="163" t="str">
        <f t="shared" si="0"/>
        <v/>
      </c>
      <c r="T26" s="163" t="str">
        <f t="shared" si="0"/>
        <v/>
      </c>
      <c r="U26" s="163" t="str">
        <f t="shared" si="0"/>
        <v/>
      </c>
      <c r="V26" s="163" t="str">
        <f t="shared" si="0"/>
        <v/>
      </c>
      <c r="W26" s="163" t="str">
        <f t="shared" si="0"/>
        <v/>
      </c>
      <c r="X26" s="163" t="str">
        <f t="shared" si="0"/>
        <v/>
      </c>
      <c r="Y26" s="163" t="str">
        <f t="shared" si="0"/>
        <v/>
      </c>
      <c r="Z26" s="163" t="str">
        <f t="shared" si="0"/>
        <v/>
      </c>
      <c r="AA26" s="163" t="str">
        <f t="shared" si="0"/>
        <v/>
      </c>
      <c r="AB26" s="163" t="str">
        <f t="shared" si="0"/>
        <v/>
      </c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</row>
    <row r="27" spans="1:56" ht="11.25" customHeight="1">
      <c r="A27" s="96">
        <v>21</v>
      </c>
      <c r="B27" s="155">
        <f t="shared" si="1"/>
        <v>43517</v>
      </c>
      <c r="C27" s="163" t="str">
        <f t="shared" si="0"/>
        <v/>
      </c>
      <c r="D27" s="163" t="str">
        <f t="shared" si="0"/>
        <v/>
      </c>
      <c r="E27" s="163" t="str">
        <f t="shared" si="0"/>
        <v/>
      </c>
      <c r="F27" s="163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63" t="str">
        <f t="shared" si="0"/>
        <v/>
      </c>
      <c r="L27" s="163" t="str">
        <f t="shared" si="0"/>
        <v/>
      </c>
      <c r="M27" s="163" t="str">
        <f t="shared" si="0"/>
        <v/>
      </c>
      <c r="N27" s="163" t="str">
        <f t="shared" si="0"/>
        <v/>
      </c>
      <c r="O27" s="163" t="str">
        <f t="shared" si="0"/>
        <v/>
      </c>
      <c r="P27" s="163" t="str">
        <f t="shared" si="0"/>
        <v/>
      </c>
      <c r="Q27" s="163" t="str">
        <f t="shared" si="0"/>
        <v/>
      </c>
      <c r="R27" s="163" t="str">
        <f t="shared" si="0"/>
        <v/>
      </c>
      <c r="S27" s="163" t="str">
        <f t="shared" si="0"/>
        <v/>
      </c>
      <c r="T27" s="163" t="str">
        <f t="shared" si="0"/>
        <v/>
      </c>
      <c r="U27" s="163" t="str">
        <f t="shared" si="0"/>
        <v/>
      </c>
      <c r="V27" s="163" t="str">
        <f t="shared" si="0"/>
        <v/>
      </c>
      <c r="W27" s="163" t="str">
        <f t="shared" si="0"/>
        <v/>
      </c>
      <c r="X27" s="163" t="str">
        <f t="shared" si="0"/>
        <v/>
      </c>
      <c r="Y27" s="163" t="str">
        <f t="shared" si="0"/>
        <v/>
      </c>
      <c r="Z27" s="163" t="str">
        <f t="shared" si="0"/>
        <v/>
      </c>
      <c r="AA27" s="163" t="str">
        <f t="shared" si="0"/>
        <v/>
      </c>
      <c r="AB27" s="163" t="str">
        <f t="shared" si="0"/>
        <v/>
      </c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</row>
    <row r="28" spans="1:56" ht="11.25" customHeight="1">
      <c r="A28" s="96">
        <v>22</v>
      </c>
      <c r="B28" s="155">
        <f t="shared" si="1"/>
        <v>43518</v>
      </c>
      <c r="C28" s="163" t="str">
        <f t="shared" si="0"/>
        <v/>
      </c>
      <c r="D28" s="163" t="str">
        <f t="shared" si="0"/>
        <v/>
      </c>
      <c r="E28" s="163" t="str">
        <f t="shared" si="0"/>
        <v/>
      </c>
      <c r="F28" s="163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63" t="str">
        <f t="shared" si="0"/>
        <v/>
      </c>
      <c r="L28" s="163" t="str">
        <f t="shared" si="0"/>
        <v/>
      </c>
      <c r="M28" s="163" t="str">
        <f t="shared" si="0"/>
        <v/>
      </c>
      <c r="N28" s="163" t="str">
        <f t="shared" si="0"/>
        <v/>
      </c>
      <c r="O28" s="163" t="str">
        <f t="shared" si="0"/>
        <v/>
      </c>
      <c r="P28" s="163" t="str">
        <f t="shared" si="0"/>
        <v/>
      </c>
      <c r="Q28" s="163" t="str">
        <f t="shared" si="0"/>
        <v/>
      </c>
      <c r="R28" s="163" t="str">
        <f t="shared" si="0"/>
        <v/>
      </c>
      <c r="S28" s="163" t="str">
        <f t="shared" si="0"/>
        <v/>
      </c>
      <c r="T28" s="163" t="str">
        <f t="shared" si="0"/>
        <v/>
      </c>
      <c r="U28" s="163" t="str">
        <f t="shared" si="0"/>
        <v/>
      </c>
      <c r="V28" s="163" t="str">
        <f t="shared" si="0"/>
        <v/>
      </c>
      <c r="W28" s="163" t="str">
        <f t="shared" si="0"/>
        <v/>
      </c>
      <c r="X28" s="163" t="str">
        <f t="shared" si="0"/>
        <v/>
      </c>
      <c r="Y28" s="163" t="str">
        <f t="shared" si="0"/>
        <v/>
      </c>
      <c r="Z28" s="163" t="str">
        <f t="shared" si="0"/>
        <v/>
      </c>
      <c r="AA28" s="163" t="str">
        <f t="shared" si="0"/>
        <v/>
      </c>
      <c r="AB28" s="163" t="str">
        <f t="shared" si="0"/>
        <v/>
      </c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</row>
    <row r="29" spans="1:56" ht="11.25" customHeight="1">
      <c r="A29" s="96">
        <v>23</v>
      </c>
      <c r="B29" s="155">
        <f t="shared" si="1"/>
        <v>43519</v>
      </c>
      <c r="C29" s="163" t="str">
        <f t="shared" si="0"/>
        <v/>
      </c>
      <c r="D29" s="163" t="str">
        <f t="shared" si="0"/>
        <v/>
      </c>
      <c r="E29" s="163" t="str">
        <f t="shared" si="0"/>
        <v/>
      </c>
      <c r="F29" s="163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63" t="str">
        <f t="shared" si="0"/>
        <v/>
      </c>
      <c r="L29" s="163" t="str">
        <f t="shared" si="0"/>
        <v/>
      </c>
      <c r="M29" s="163" t="str">
        <f t="shared" si="0"/>
        <v/>
      </c>
      <c r="N29" s="163" t="str">
        <f t="shared" si="0"/>
        <v/>
      </c>
      <c r="O29" s="163" t="str">
        <f t="shared" si="0"/>
        <v/>
      </c>
      <c r="P29" s="163" t="str">
        <f t="shared" si="0"/>
        <v/>
      </c>
      <c r="Q29" s="163" t="str">
        <f t="shared" si="0"/>
        <v/>
      </c>
      <c r="R29" s="163" t="str">
        <f t="shared" si="0"/>
        <v/>
      </c>
      <c r="S29" s="163" t="str">
        <f t="shared" si="0"/>
        <v/>
      </c>
      <c r="T29" s="163" t="str">
        <f t="shared" si="0"/>
        <v/>
      </c>
      <c r="U29" s="163" t="str">
        <f t="shared" si="0"/>
        <v/>
      </c>
      <c r="V29" s="163" t="str">
        <f t="shared" si="0"/>
        <v/>
      </c>
      <c r="W29" s="163" t="str">
        <f t="shared" si="0"/>
        <v/>
      </c>
      <c r="X29" s="163" t="str">
        <f t="shared" si="0"/>
        <v/>
      </c>
      <c r="Y29" s="163" t="str">
        <f t="shared" si="0"/>
        <v/>
      </c>
      <c r="Z29" s="163" t="str">
        <f t="shared" si="0"/>
        <v/>
      </c>
      <c r="AA29" s="163" t="str">
        <f t="shared" si="0"/>
        <v/>
      </c>
      <c r="AB29" s="163" t="str">
        <f t="shared" si="0"/>
        <v/>
      </c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</row>
    <row r="30" spans="1:56" ht="11.25" customHeight="1">
      <c r="A30" s="96">
        <v>24</v>
      </c>
      <c r="B30" s="155">
        <f t="shared" si="1"/>
        <v>43520</v>
      </c>
      <c r="C30" s="163" t="str">
        <f t="shared" si="0"/>
        <v/>
      </c>
      <c r="D30" s="163" t="str">
        <f t="shared" si="0"/>
        <v/>
      </c>
      <c r="E30" s="163" t="str">
        <f t="shared" si="0"/>
        <v/>
      </c>
      <c r="F30" s="163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63" t="str">
        <f t="shared" si="0"/>
        <v/>
      </c>
      <c r="L30" s="163" t="str">
        <f t="shared" si="0"/>
        <v/>
      </c>
      <c r="M30" s="163" t="str">
        <f t="shared" si="0"/>
        <v/>
      </c>
      <c r="N30" s="163" t="str">
        <f t="shared" si="0"/>
        <v/>
      </c>
      <c r="O30" s="163" t="str">
        <f t="shared" si="0"/>
        <v/>
      </c>
      <c r="P30" s="163" t="str">
        <f t="shared" si="0"/>
        <v/>
      </c>
      <c r="Q30" s="163" t="str">
        <f t="shared" si="0"/>
        <v/>
      </c>
      <c r="R30" s="163" t="str">
        <f t="shared" si="0"/>
        <v/>
      </c>
      <c r="S30" s="163" t="str">
        <f t="shared" si="0"/>
        <v/>
      </c>
      <c r="T30" s="163" t="str">
        <f t="shared" si="0"/>
        <v/>
      </c>
      <c r="U30" s="163" t="str">
        <f t="shared" si="0"/>
        <v/>
      </c>
      <c r="V30" s="163" t="str">
        <f t="shared" si="0"/>
        <v/>
      </c>
      <c r="W30" s="163" t="str">
        <f t="shared" si="0"/>
        <v/>
      </c>
      <c r="X30" s="163" t="str">
        <f t="shared" si="0"/>
        <v/>
      </c>
      <c r="Y30" s="163" t="str">
        <f t="shared" si="0"/>
        <v/>
      </c>
      <c r="Z30" s="163" t="str">
        <f t="shared" si="0"/>
        <v/>
      </c>
      <c r="AA30" s="163" t="str">
        <f t="shared" si="0"/>
        <v/>
      </c>
      <c r="AB30" s="163" t="str">
        <f t="shared" si="0"/>
        <v/>
      </c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</row>
    <row r="31" spans="1:56" ht="11.25" customHeight="1">
      <c r="A31" s="96">
        <v>25</v>
      </c>
      <c r="B31" s="155">
        <f t="shared" si="1"/>
        <v>43521</v>
      </c>
      <c r="C31" s="163" t="str">
        <f t="shared" si="0"/>
        <v/>
      </c>
      <c r="D31" s="163" t="str">
        <f t="shared" si="0"/>
        <v/>
      </c>
      <c r="E31" s="163" t="str">
        <f t="shared" si="0"/>
        <v/>
      </c>
      <c r="F31" s="163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63" t="str">
        <f t="shared" si="0"/>
        <v/>
      </c>
      <c r="L31" s="163" t="str">
        <f t="shared" si="0"/>
        <v/>
      </c>
      <c r="M31" s="163" t="str">
        <f t="shared" si="0"/>
        <v/>
      </c>
      <c r="N31" s="163" t="str">
        <f t="shared" si="0"/>
        <v/>
      </c>
      <c r="O31" s="163" t="str">
        <f t="shared" si="0"/>
        <v/>
      </c>
      <c r="P31" s="163" t="str">
        <f t="shared" si="0"/>
        <v/>
      </c>
      <c r="Q31" s="163" t="str">
        <f t="shared" si="0"/>
        <v/>
      </c>
      <c r="R31" s="163" t="str">
        <f t="shared" si="0"/>
        <v/>
      </c>
      <c r="S31" s="163" t="str">
        <f t="shared" si="0"/>
        <v/>
      </c>
      <c r="T31" s="163" t="str">
        <f t="shared" si="0"/>
        <v/>
      </c>
      <c r="U31" s="163" t="str">
        <f t="shared" si="0"/>
        <v/>
      </c>
      <c r="V31" s="163" t="str">
        <f t="shared" si="0"/>
        <v/>
      </c>
      <c r="W31" s="163" t="str">
        <f t="shared" si="0"/>
        <v/>
      </c>
      <c r="X31" s="163" t="str">
        <f t="shared" si="0"/>
        <v/>
      </c>
      <c r="Y31" s="163" t="str">
        <f t="shared" si="0"/>
        <v/>
      </c>
      <c r="Z31" s="163" t="str">
        <f t="shared" si="0"/>
        <v/>
      </c>
      <c r="AA31" s="163" t="str">
        <f t="shared" si="0"/>
        <v/>
      </c>
      <c r="AB31" s="163" t="str">
        <f t="shared" si="0"/>
        <v/>
      </c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</row>
    <row r="32" spans="1:56" ht="11.25" customHeight="1">
      <c r="A32" s="96">
        <v>26</v>
      </c>
      <c r="B32" s="155">
        <f t="shared" si="1"/>
        <v>43522</v>
      </c>
      <c r="C32" s="163" t="str">
        <f t="shared" si="0"/>
        <v/>
      </c>
      <c r="D32" s="163" t="str">
        <f t="shared" si="0"/>
        <v/>
      </c>
      <c r="E32" s="163" t="str">
        <f t="shared" si="0"/>
        <v/>
      </c>
      <c r="F32" s="163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63" t="str">
        <f t="shared" si="0"/>
        <v/>
      </c>
      <c r="L32" s="163" t="str">
        <f t="shared" si="0"/>
        <v/>
      </c>
      <c r="M32" s="163" t="str">
        <f t="shared" si="0"/>
        <v/>
      </c>
      <c r="N32" s="163" t="str">
        <f t="shared" si="0"/>
        <v/>
      </c>
      <c r="O32" s="163" t="str">
        <f t="shared" si="0"/>
        <v/>
      </c>
      <c r="P32" s="163" t="str">
        <f t="shared" si="0"/>
        <v/>
      </c>
      <c r="Q32" s="163" t="str">
        <f t="shared" si="0"/>
        <v/>
      </c>
      <c r="R32" s="163" t="str">
        <f t="shared" si="0"/>
        <v/>
      </c>
      <c r="S32" s="163" t="str">
        <f t="shared" si="0"/>
        <v/>
      </c>
      <c r="T32" s="163" t="str">
        <f t="shared" si="0"/>
        <v/>
      </c>
      <c r="U32" s="163" t="str">
        <f t="shared" si="0"/>
        <v/>
      </c>
      <c r="V32" s="163" t="str">
        <f t="shared" si="0"/>
        <v/>
      </c>
      <c r="W32" s="163" t="str">
        <f t="shared" si="0"/>
        <v/>
      </c>
      <c r="X32" s="163" t="str">
        <f t="shared" si="0"/>
        <v/>
      </c>
      <c r="Y32" s="163" t="str">
        <f t="shared" si="0"/>
        <v/>
      </c>
      <c r="Z32" s="163" t="str">
        <f t="shared" si="0"/>
        <v/>
      </c>
      <c r="AA32" s="163" t="str">
        <f t="shared" si="0"/>
        <v/>
      </c>
      <c r="AB32" s="163" t="str">
        <f t="shared" si="0"/>
        <v/>
      </c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</row>
    <row r="33" spans="1:56" ht="11.25" customHeight="1">
      <c r="A33" s="96">
        <v>27</v>
      </c>
      <c r="B33" s="155">
        <f t="shared" si="1"/>
        <v>43523</v>
      </c>
      <c r="C33" s="163" t="str">
        <f t="shared" si="0"/>
        <v/>
      </c>
      <c r="D33" s="163" t="str">
        <f t="shared" si="0"/>
        <v/>
      </c>
      <c r="E33" s="163" t="str">
        <f t="shared" si="0"/>
        <v/>
      </c>
      <c r="F33" s="163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63" t="str">
        <f t="shared" si="0"/>
        <v/>
      </c>
      <c r="L33" s="163" t="str">
        <f t="shared" si="0"/>
        <v/>
      </c>
      <c r="M33" s="163" t="str">
        <f t="shared" si="0"/>
        <v/>
      </c>
      <c r="N33" s="163" t="str">
        <f t="shared" si="0"/>
        <v/>
      </c>
      <c r="O33" s="163" t="str">
        <f t="shared" si="0"/>
        <v/>
      </c>
      <c r="P33" s="163" t="str">
        <f t="shared" si="0"/>
        <v/>
      </c>
      <c r="Q33" s="163" t="str">
        <f t="shared" si="0"/>
        <v/>
      </c>
      <c r="R33" s="163" t="str">
        <f t="shared" si="0"/>
        <v/>
      </c>
      <c r="S33" s="163" t="str">
        <f t="shared" si="0"/>
        <v/>
      </c>
      <c r="T33" s="163" t="str">
        <f t="shared" si="0"/>
        <v/>
      </c>
      <c r="U33" s="163" t="str">
        <f t="shared" si="0"/>
        <v/>
      </c>
      <c r="V33" s="163" t="str">
        <f t="shared" si="0"/>
        <v/>
      </c>
      <c r="W33" s="163" t="str">
        <f t="shared" si="0"/>
        <v/>
      </c>
      <c r="X33" s="163" t="str">
        <f t="shared" si="0"/>
        <v/>
      </c>
      <c r="Y33" s="163" t="str">
        <f t="shared" si="0"/>
        <v/>
      </c>
      <c r="Z33" s="163" t="str">
        <f t="shared" si="0"/>
        <v/>
      </c>
      <c r="AA33" s="163" t="str">
        <f t="shared" si="0"/>
        <v/>
      </c>
      <c r="AB33" s="163" t="str">
        <f t="shared" si="0"/>
        <v/>
      </c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</row>
    <row r="34" spans="1:56" ht="11.25" customHeight="1">
      <c r="A34" s="96">
        <v>28</v>
      </c>
      <c r="B34" s="155">
        <f t="shared" si="1"/>
        <v>43524</v>
      </c>
      <c r="C34" s="163" t="str">
        <f t="shared" si="0"/>
        <v/>
      </c>
      <c r="D34" s="163" t="str">
        <f t="shared" si="0"/>
        <v/>
      </c>
      <c r="E34" s="163" t="str">
        <f t="shared" si="0"/>
        <v/>
      </c>
      <c r="F34" s="163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63" t="str">
        <f t="shared" si="0"/>
        <v/>
      </c>
      <c r="L34" s="163" t="str">
        <f t="shared" si="0"/>
        <v/>
      </c>
      <c r="M34" s="163" t="str">
        <f t="shared" si="0"/>
        <v/>
      </c>
      <c r="N34" s="163" t="str">
        <f t="shared" si="0"/>
        <v/>
      </c>
      <c r="O34" s="163" t="str">
        <f t="shared" si="0"/>
        <v/>
      </c>
      <c r="P34" s="163" t="str">
        <f t="shared" si="0"/>
        <v/>
      </c>
      <c r="Q34" s="163" t="str">
        <f t="shared" si="0"/>
        <v/>
      </c>
      <c r="R34" s="163" t="str">
        <f t="shared" si="0"/>
        <v/>
      </c>
      <c r="S34" s="163" t="str">
        <f t="shared" si="0"/>
        <v/>
      </c>
      <c r="T34" s="163" t="str">
        <f t="shared" si="0"/>
        <v/>
      </c>
      <c r="U34" s="163" t="str">
        <f t="shared" si="0"/>
        <v/>
      </c>
      <c r="V34" s="163" t="str">
        <f t="shared" si="0"/>
        <v/>
      </c>
      <c r="W34" s="163" t="str">
        <f t="shared" si="0"/>
        <v/>
      </c>
      <c r="X34" s="163" t="str">
        <f t="shared" si="0"/>
        <v/>
      </c>
      <c r="Y34" s="163" t="str">
        <f t="shared" si="0"/>
        <v/>
      </c>
      <c r="Z34" s="163" t="str">
        <f t="shared" si="0"/>
        <v/>
      </c>
      <c r="AA34" s="163" t="str">
        <f t="shared" si="0"/>
        <v/>
      </c>
      <c r="AB34" s="163" t="str">
        <f t="shared" si="0"/>
        <v/>
      </c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</row>
    <row r="35" spans="1:56" ht="11.25" customHeight="1">
      <c r="A35" s="96">
        <v>29</v>
      </c>
      <c r="B35" s="155">
        <f t="shared" si="1"/>
        <v>43525</v>
      </c>
      <c r="C35" s="163" t="str">
        <f t="shared" si="0"/>
        <v/>
      </c>
      <c r="D35" s="163" t="str">
        <f t="shared" si="0"/>
        <v/>
      </c>
      <c r="E35" s="163" t="str">
        <f t="shared" si="0"/>
        <v/>
      </c>
      <c r="F35" s="163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63" t="str">
        <f t="shared" si="0"/>
        <v/>
      </c>
      <c r="L35" s="163" t="str">
        <f t="shared" si="0"/>
        <v/>
      </c>
      <c r="M35" s="163" t="str">
        <f t="shared" si="0"/>
        <v/>
      </c>
      <c r="N35" s="163" t="str">
        <f t="shared" si="0"/>
        <v/>
      </c>
      <c r="O35" s="163" t="str">
        <f t="shared" si="0"/>
        <v/>
      </c>
      <c r="P35" s="163" t="str">
        <f t="shared" si="0"/>
        <v/>
      </c>
      <c r="Q35" s="163" t="str">
        <f t="shared" si="0"/>
        <v/>
      </c>
      <c r="R35" s="163" t="str">
        <f t="shared" si="0"/>
        <v/>
      </c>
      <c r="S35" s="163" t="str">
        <f t="shared" si="0"/>
        <v/>
      </c>
      <c r="T35" s="163" t="str">
        <f t="shared" si="0"/>
        <v/>
      </c>
      <c r="U35" s="163" t="str">
        <f t="shared" si="0"/>
        <v/>
      </c>
      <c r="V35" s="163" t="str">
        <f t="shared" si="0"/>
        <v/>
      </c>
      <c r="W35" s="163" t="str">
        <f t="shared" si="0"/>
        <v/>
      </c>
      <c r="X35" s="163" t="str">
        <f t="shared" si="0"/>
        <v/>
      </c>
      <c r="Y35" s="163" t="str">
        <f t="shared" si="0"/>
        <v/>
      </c>
      <c r="Z35" s="163" t="str">
        <f t="shared" si="0"/>
        <v/>
      </c>
      <c r="AA35" s="163" t="str">
        <f t="shared" si="0"/>
        <v/>
      </c>
      <c r="AB35" s="163" t="str">
        <f t="shared" si="0"/>
        <v/>
      </c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</row>
    <row r="36" spans="1:56" ht="11.25" customHeight="1">
      <c r="A36" s="96">
        <v>30</v>
      </c>
      <c r="B36" s="155">
        <f t="shared" si="1"/>
        <v>43526</v>
      </c>
      <c r="C36" s="163" t="str">
        <f t="shared" si="0"/>
        <v/>
      </c>
      <c r="D36" s="163" t="str">
        <f t="shared" si="0"/>
        <v/>
      </c>
      <c r="E36" s="163" t="str">
        <f t="shared" si="0"/>
        <v/>
      </c>
      <c r="F36" s="163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63" t="str">
        <f t="shared" si="0"/>
        <v/>
      </c>
      <c r="L36" s="163" t="str">
        <f t="shared" si="0"/>
        <v/>
      </c>
      <c r="M36" s="163" t="str">
        <f t="shared" si="0"/>
        <v/>
      </c>
      <c r="N36" s="163" t="str">
        <f t="shared" si="0"/>
        <v/>
      </c>
      <c r="O36" s="163" t="str">
        <f t="shared" si="0"/>
        <v/>
      </c>
      <c r="P36" s="163" t="str">
        <f t="shared" si="0"/>
        <v/>
      </c>
      <c r="Q36" s="163" t="str">
        <f t="shared" si="0"/>
        <v/>
      </c>
      <c r="R36" s="163" t="str">
        <f t="shared" si="0"/>
        <v/>
      </c>
      <c r="S36" s="163" t="str">
        <f t="shared" si="0"/>
        <v/>
      </c>
      <c r="T36" s="163" t="str">
        <f t="shared" si="0"/>
        <v/>
      </c>
      <c r="U36" s="163" t="str">
        <f t="shared" si="0"/>
        <v/>
      </c>
      <c r="V36" s="163" t="str">
        <f t="shared" si="0"/>
        <v/>
      </c>
      <c r="W36" s="163" t="str">
        <f t="shared" si="0"/>
        <v/>
      </c>
      <c r="X36" s="163" t="str">
        <f t="shared" si="0"/>
        <v/>
      </c>
      <c r="Y36" s="163" t="str">
        <f t="shared" si="0"/>
        <v/>
      </c>
      <c r="Z36" s="163" t="str">
        <f t="shared" si="0"/>
        <v/>
      </c>
      <c r="AA36" s="163" t="str">
        <f t="shared" si="0"/>
        <v/>
      </c>
      <c r="AB36" s="163" t="str">
        <f t="shared" si="0"/>
        <v/>
      </c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</row>
    <row r="37" spans="1:56" ht="11.25" customHeight="1">
      <c r="A37" s="201">
        <v>31</v>
      </c>
      <c r="B37" s="155">
        <f t="shared" si="1"/>
        <v>43527</v>
      </c>
      <c r="C37" s="163" t="str">
        <f t="shared" si="0"/>
        <v/>
      </c>
      <c r="D37" s="163" t="str">
        <f t="shared" si="0"/>
        <v/>
      </c>
      <c r="E37" s="163" t="str">
        <f t="shared" si="0"/>
        <v/>
      </c>
      <c r="F37" s="163" t="str">
        <f t="shared" si="0"/>
        <v/>
      </c>
      <c r="G37" s="163" t="str">
        <f t="shared" si="0"/>
        <v/>
      </c>
      <c r="H37" s="163" t="str">
        <f t="shared" si="0"/>
        <v/>
      </c>
      <c r="I37" s="163" t="str">
        <f t="shared" si="0"/>
        <v/>
      </c>
      <c r="J37" s="163" t="str">
        <f t="shared" si="0"/>
        <v/>
      </c>
      <c r="K37" s="163" t="str">
        <f t="shared" si="0"/>
        <v/>
      </c>
      <c r="L37" s="163" t="str">
        <f t="shared" si="0"/>
        <v/>
      </c>
      <c r="M37" s="163" t="str">
        <f t="shared" si="0"/>
        <v/>
      </c>
      <c r="N37" s="163" t="str">
        <f t="shared" si="0"/>
        <v/>
      </c>
      <c r="O37" s="163" t="str">
        <f t="shared" si="0"/>
        <v/>
      </c>
      <c r="P37" s="163" t="str">
        <f t="shared" si="0"/>
        <v/>
      </c>
      <c r="Q37" s="163" t="str">
        <f t="shared" si="0"/>
        <v/>
      </c>
      <c r="R37" s="163" t="str">
        <f t="shared" si="0"/>
        <v/>
      </c>
      <c r="S37" s="163" t="str">
        <f t="shared" si="0"/>
        <v/>
      </c>
      <c r="T37" s="163" t="str">
        <f t="shared" si="0"/>
        <v/>
      </c>
      <c r="U37" s="163" t="str">
        <f t="shared" si="0"/>
        <v/>
      </c>
      <c r="V37" s="163" t="str">
        <f t="shared" si="0"/>
        <v/>
      </c>
      <c r="W37" s="163" t="str">
        <f t="shared" si="0"/>
        <v/>
      </c>
      <c r="X37" s="163" t="str">
        <f t="shared" si="0"/>
        <v/>
      </c>
      <c r="Y37" s="163" t="str">
        <f t="shared" si="0"/>
        <v/>
      </c>
      <c r="Z37" s="163" t="str">
        <f t="shared" si="0"/>
        <v/>
      </c>
      <c r="AA37" s="163" t="str">
        <f t="shared" si="0"/>
        <v/>
      </c>
      <c r="AB37" s="163" t="str">
        <f t="shared" si="0"/>
        <v/>
      </c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</row>
    <row r="38" spans="1:56" ht="11.25" customHeight="1">
      <c r="A38" s="151" t="s">
        <v>33</v>
      </c>
      <c r="B38" s="156"/>
      <c r="C38" s="161" t="s">
        <v>58</v>
      </c>
      <c r="D38" s="161" t="s">
        <v>58</v>
      </c>
      <c r="E38" s="161" t="s">
        <v>58</v>
      </c>
      <c r="F38" s="161" t="s">
        <v>58</v>
      </c>
      <c r="G38" s="161" t="s">
        <v>58</v>
      </c>
      <c r="H38" s="161" t="s">
        <v>58</v>
      </c>
      <c r="I38" s="161" t="s">
        <v>58</v>
      </c>
      <c r="J38" s="161" t="s">
        <v>58</v>
      </c>
      <c r="K38" s="161" t="s">
        <v>58</v>
      </c>
      <c r="L38" s="161" t="s">
        <v>58</v>
      </c>
      <c r="M38" s="161" t="s">
        <v>58</v>
      </c>
      <c r="N38" s="161" t="s">
        <v>58</v>
      </c>
      <c r="O38" s="161" t="s">
        <v>58</v>
      </c>
      <c r="P38" s="161" t="s">
        <v>58</v>
      </c>
      <c r="Q38" s="161" t="s">
        <v>58</v>
      </c>
      <c r="R38" s="161" t="s">
        <v>58</v>
      </c>
      <c r="S38" s="161" t="s">
        <v>58</v>
      </c>
      <c r="T38" s="161" t="s">
        <v>58</v>
      </c>
      <c r="U38" s="161" t="s">
        <v>58</v>
      </c>
      <c r="V38" s="161" t="s">
        <v>58</v>
      </c>
      <c r="W38" s="161" t="s">
        <v>58</v>
      </c>
      <c r="X38" s="161" t="s">
        <v>58</v>
      </c>
      <c r="Y38" s="161" t="s">
        <v>58</v>
      </c>
      <c r="Z38" s="161" t="s">
        <v>58</v>
      </c>
      <c r="AA38" s="161" t="s">
        <v>58</v>
      </c>
      <c r="AB38" s="161" t="s">
        <v>58</v>
      </c>
      <c r="AE38" s="175" t="s">
        <v>58</v>
      </c>
      <c r="AF38" s="175" t="s">
        <v>58</v>
      </c>
      <c r="AG38" s="175" t="s">
        <v>58</v>
      </c>
      <c r="AH38" s="175" t="s">
        <v>58</v>
      </c>
      <c r="AI38" s="175" t="s">
        <v>58</v>
      </c>
      <c r="AJ38" s="175" t="s">
        <v>58</v>
      </c>
      <c r="AK38" s="175" t="s">
        <v>58</v>
      </c>
      <c r="AL38" s="175" t="s">
        <v>58</v>
      </c>
      <c r="AM38" s="175" t="s">
        <v>58</v>
      </c>
      <c r="AN38" s="175" t="s">
        <v>58</v>
      </c>
      <c r="AO38" s="175" t="s">
        <v>58</v>
      </c>
      <c r="AP38" s="175" t="s">
        <v>58</v>
      </c>
      <c r="AQ38" s="175" t="s">
        <v>58</v>
      </c>
      <c r="AR38" s="175" t="s">
        <v>58</v>
      </c>
      <c r="AS38" s="175" t="s">
        <v>58</v>
      </c>
      <c r="AT38" s="175" t="s">
        <v>58</v>
      </c>
      <c r="AU38" s="175" t="s">
        <v>58</v>
      </c>
      <c r="AV38" s="175" t="s">
        <v>58</v>
      </c>
      <c r="AW38" s="175" t="s">
        <v>58</v>
      </c>
      <c r="AX38" s="175" t="s">
        <v>58</v>
      </c>
      <c r="AY38" s="175" t="s">
        <v>58</v>
      </c>
      <c r="AZ38" s="175" t="s">
        <v>58</v>
      </c>
      <c r="BA38" s="175" t="s">
        <v>58</v>
      </c>
      <c r="BB38" s="175" t="s">
        <v>58</v>
      </c>
      <c r="BC38" s="175" t="s">
        <v>58</v>
      </c>
      <c r="BD38" s="175" t="s">
        <v>58</v>
      </c>
    </row>
    <row r="39" spans="1:56" ht="11.25" customHeight="1">
      <c r="A39" s="152" t="s">
        <v>34</v>
      </c>
      <c r="B39" s="157"/>
      <c r="C39" s="163" t="str">
        <f t="shared" ref="C39:AB41" si="2">IF(AE39="","",TEXT(ROUND(AE39,(IF(C$5="",100,C$5)-1)-INT(LOG(ABS(AE39)+(AE39=0)))),"#,##0"&amp;IF(INT(LOG(ABS(ROUND(AE39,(IF(C$5="",100,C$5)-1)-INT(LOG(ABS(AE39)+(AE39=0)))))+(ROUND(AE39,(IF(C$5="",100,C$5)-1)-INT(LOG(ABS(AE39)+(AE39=0))))=0)))+1&gt;=IF(C$5="",100,C$5),"",IF(C$6&gt;0,".","")&amp;REPT("0",IF(IF(C$5="",100,C$5)-INT(LOG(ABS(ROUND(AE39,(IF(C$5="",100,C$5)-1)-INT(LOG(ABS(AE39)+(AE39=0)))))+(ROUND(AE39,(IF(C$5="",100,C$5)-1)-INT(LOG(ABS(AE39)+(AE39=0))))=0)))-1&gt;C$6,C$6,IF(C$5="",100,C$5)-INT(LOG(ABS(ROUND(AE39,(IF(C$5="",100,C$5)-1)-INT(LOG(ABS(AE39)+(AE39=0)))))+(ROUND(AE39,(IF(C$5="",100,C$5)-1)-INT(LOG(ABS(AE39)+(AE39=0))))=0)))-1)))))</f>
        <v/>
      </c>
      <c r="D39" s="163" t="str">
        <f t="shared" si="2"/>
        <v/>
      </c>
      <c r="E39" s="163" t="str">
        <f t="shared" si="2"/>
        <v/>
      </c>
      <c r="F39" s="163" t="str">
        <f t="shared" si="2"/>
        <v/>
      </c>
      <c r="G39" s="163" t="str">
        <f t="shared" si="2"/>
        <v/>
      </c>
      <c r="H39" s="163" t="str">
        <f t="shared" si="2"/>
        <v/>
      </c>
      <c r="I39" s="163" t="str">
        <f t="shared" si="2"/>
        <v/>
      </c>
      <c r="J39" s="163" t="str">
        <f t="shared" si="2"/>
        <v/>
      </c>
      <c r="K39" s="163" t="str">
        <f t="shared" si="2"/>
        <v/>
      </c>
      <c r="L39" s="163" t="str">
        <f t="shared" si="2"/>
        <v/>
      </c>
      <c r="M39" s="163" t="str">
        <f t="shared" si="2"/>
        <v/>
      </c>
      <c r="N39" s="163" t="str">
        <f t="shared" si="2"/>
        <v/>
      </c>
      <c r="O39" s="163" t="str">
        <f t="shared" si="2"/>
        <v/>
      </c>
      <c r="P39" s="163" t="str">
        <f t="shared" si="2"/>
        <v/>
      </c>
      <c r="Q39" s="163" t="str">
        <f t="shared" si="2"/>
        <v/>
      </c>
      <c r="R39" s="163" t="str">
        <f t="shared" si="2"/>
        <v/>
      </c>
      <c r="S39" s="163" t="str">
        <f t="shared" si="2"/>
        <v/>
      </c>
      <c r="T39" s="163" t="str">
        <f t="shared" si="2"/>
        <v/>
      </c>
      <c r="U39" s="163" t="str">
        <f t="shared" si="2"/>
        <v/>
      </c>
      <c r="V39" s="163" t="str">
        <f t="shared" si="2"/>
        <v/>
      </c>
      <c r="W39" s="163" t="str">
        <f t="shared" si="2"/>
        <v/>
      </c>
      <c r="X39" s="163" t="str">
        <f t="shared" si="2"/>
        <v/>
      </c>
      <c r="Y39" s="163" t="str">
        <f t="shared" si="2"/>
        <v/>
      </c>
      <c r="Z39" s="163" t="str">
        <f t="shared" si="2"/>
        <v/>
      </c>
      <c r="AA39" s="163" t="str">
        <f t="shared" si="2"/>
        <v/>
      </c>
      <c r="AB39" s="163" t="str">
        <f t="shared" si="2"/>
        <v/>
      </c>
      <c r="AE39" s="179" t="str">
        <f t="shared" ref="AE39:BD39" si="3">IF(COUNT(AE7:AE37)=0,"",AVERAGE(AE7:AE37))</f>
        <v/>
      </c>
      <c r="AF39" s="179" t="str">
        <f t="shared" si="3"/>
        <v/>
      </c>
      <c r="AG39" s="179" t="str">
        <f t="shared" si="3"/>
        <v/>
      </c>
      <c r="AH39" s="179" t="str">
        <f t="shared" si="3"/>
        <v/>
      </c>
      <c r="AI39" s="179" t="str">
        <f t="shared" si="3"/>
        <v/>
      </c>
      <c r="AJ39" s="179" t="str">
        <f t="shared" si="3"/>
        <v/>
      </c>
      <c r="AK39" s="179" t="str">
        <f t="shared" si="3"/>
        <v/>
      </c>
      <c r="AL39" s="179" t="str">
        <f t="shared" si="3"/>
        <v/>
      </c>
      <c r="AM39" s="179" t="str">
        <f t="shared" si="3"/>
        <v/>
      </c>
      <c r="AN39" s="179" t="str">
        <f t="shared" si="3"/>
        <v/>
      </c>
      <c r="AO39" s="179" t="str">
        <f t="shared" si="3"/>
        <v/>
      </c>
      <c r="AP39" s="179" t="str">
        <f t="shared" si="3"/>
        <v/>
      </c>
      <c r="AQ39" s="179" t="str">
        <f t="shared" si="3"/>
        <v/>
      </c>
      <c r="AR39" s="179" t="str">
        <f t="shared" si="3"/>
        <v/>
      </c>
      <c r="AS39" s="179" t="str">
        <f t="shared" si="3"/>
        <v/>
      </c>
      <c r="AT39" s="179" t="str">
        <f t="shared" si="3"/>
        <v/>
      </c>
      <c r="AU39" s="179" t="str">
        <f t="shared" si="3"/>
        <v/>
      </c>
      <c r="AV39" s="179" t="str">
        <f t="shared" si="3"/>
        <v/>
      </c>
      <c r="AW39" s="179" t="str">
        <f t="shared" si="3"/>
        <v/>
      </c>
      <c r="AX39" s="179" t="str">
        <f t="shared" si="3"/>
        <v/>
      </c>
      <c r="AY39" s="179" t="str">
        <f t="shared" si="3"/>
        <v/>
      </c>
      <c r="AZ39" s="179" t="str">
        <f t="shared" si="3"/>
        <v/>
      </c>
      <c r="BA39" s="179" t="str">
        <f t="shared" si="3"/>
        <v/>
      </c>
      <c r="BB39" s="179" t="str">
        <f t="shared" si="3"/>
        <v/>
      </c>
      <c r="BC39" s="179" t="str">
        <f t="shared" si="3"/>
        <v/>
      </c>
      <c r="BD39" s="179" t="str">
        <f t="shared" si="3"/>
        <v/>
      </c>
    </row>
    <row r="40" spans="1:56" ht="11.25" customHeight="1">
      <c r="A40" s="152" t="s">
        <v>35</v>
      </c>
      <c r="B40" s="157"/>
      <c r="C40" s="163" t="str">
        <f t="shared" si="2"/>
        <v/>
      </c>
      <c r="D40" s="163" t="str">
        <f t="shared" si="2"/>
        <v/>
      </c>
      <c r="E40" s="163" t="str">
        <f t="shared" si="2"/>
        <v/>
      </c>
      <c r="F40" s="163" t="str">
        <f t="shared" si="2"/>
        <v/>
      </c>
      <c r="G40" s="163" t="str">
        <f t="shared" si="2"/>
        <v/>
      </c>
      <c r="H40" s="163" t="str">
        <f t="shared" si="2"/>
        <v/>
      </c>
      <c r="I40" s="163" t="str">
        <f t="shared" si="2"/>
        <v/>
      </c>
      <c r="J40" s="163" t="str">
        <f t="shared" si="2"/>
        <v/>
      </c>
      <c r="K40" s="163" t="str">
        <f t="shared" si="2"/>
        <v/>
      </c>
      <c r="L40" s="163" t="str">
        <f t="shared" si="2"/>
        <v/>
      </c>
      <c r="M40" s="163" t="str">
        <f t="shared" si="2"/>
        <v/>
      </c>
      <c r="N40" s="163" t="str">
        <f t="shared" si="2"/>
        <v/>
      </c>
      <c r="O40" s="163" t="str">
        <f t="shared" si="2"/>
        <v/>
      </c>
      <c r="P40" s="163" t="str">
        <f t="shared" si="2"/>
        <v/>
      </c>
      <c r="Q40" s="163" t="str">
        <f t="shared" si="2"/>
        <v/>
      </c>
      <c r="R40" s="163" t="str">
        <f t="shared" si="2"/>
        <v/>
      </c>
      <c r="S40" s="163" t="str">
        <f t="shared" si="2"/>
        <v/>
      </c>
      <c r="T40" s="163" t="str">
        <f t="shared" si="2"/>
        <v/>
      </c>
      <c r="U40" s="163" t="str">
        <f t="shared" si="2"/>
        <v/>
      </c>
      <c r="V40" s="163" t="str">
        <f t="shared" si="2"/>
        <v/>
      </c>
      <c r="W40" s="163" t="str">
        <f t="shared" si="2"/>
        <v/>
      </c>
      <c r="X40" s="163" t="str">
        <f t="shared" si="2"/>
        <v/>
      </c>
      <c r="Y40" s="163" t="str">
        <f t="shared" si="2"/>
        <v/>
      </c>
      <c r="Z40" s="163" t="str">
        <f t="shared" si="2"/>
        <v/>
      </c>
      <c r="AA40" s="163" t="str">
        <f t="shared" si="2"/>
        <v/>
      </c>
      <c r="AB40" s="163" t="str">
        <f t="shared" si="2"/>
        <v/>
      </c>
      <c r="AE40" s="176" t="str">
        <f t="shared" ref="AE40:BD40" si="4">IF(COUNT(AE7:AE37)=0,"",MAX(AE7:AE37))</f>
        <v/>
      </c>
      <c r="AF40" s="176" t="str">
        <f t="shared" si="4"/>
        <v/>
      </c>
      <c r="AG40" s="176" t="str">
        <f t="shared" si="4"/>
        <v/>
      </c>
      <c r="AH40" s="176" t="str">
        <f t="shared" si="4"/>
        <v/>
      </c>
      <c r="AI40" s="176" t="str">
        <f t="shared" si="4"/>
        <v/>
      </c>
      <c r="AJ40" s="176" t="str">
        <f t="shared" si="4"/>
        <v/>
      </c>
      <c r="AK40" s="176" t="str">
        <f t="shared" si="4"/>
        <v/>
      </c>
      <c r="AL40" s="176" t="str">
        <f t="shared" si="4"/>
        <v/>
      </c>
      <c r="AM40" s="176" t="str">
        <f t="shared" si="4"/>
        <v/>
      </c>
      <c r="AN40" s="176" t="str">
        <f t="shared" si="4"/>
        <v/>
      </c>
      <c r="AO40" s="176" t="str">
        <f t="shared" si="4"/>
        <v/>
      </c>
      <c r="AP40" s="176" t="str">
        <f t="shared" si="4"/>
        <v/>
      </c>
      <c r="AQ40" s="176" t="str">
        <f t="shared" si="4"/>
        <v/>
      </c>
      <c r="AR40" s="176" t="str">
        <f t="shared" si="4"/>
        <v/>
      </c>
      <c r="AS40" s="176" t="str">
        <f t="shared" si="4"/>
        <v/>
      </c>
      <c r="AT40" s="176" t="str">
        <f t="shared" si="4"/>
        <v/>
      </c>
      <c r="AU40" s="176" t="str">
        <f t="shared" si="4"/>
        <v/>
      </c>
      <c r="AV40" s="176" t="str">
        <f t="shared" si="4"/>
        <v/>
      </c>
      <c r="AW40" s="176" t="str">
        <f t="shared" si="4"/>
        <v/>
      </c>
      <c r="AX40" s="176" t="str">
        <f t="shared" si="4"/>
        <v/>
      </c>
      <c r="AY40" s="176" t="str">
        <f t="shared" si="4"/>
        <v/>
      </c>
      <c r="AZ40" s="176" t="str">
        <f t="shared" si="4"/>
        <v/>
      </c>
      <c r="BA40" s="176" t="str">
        <f t="shared" si="4"/>
        <v/>
      </c>
      <c r="BB40" s="176" t="str">
        <f t="shared" si="4"/>
        <v/>
      </c>
      <c r="BC40" s="176" t="str">
        <f t="shared" si="4"/>
        <v/>
      </c>
      <c r="BD40" s="176" t="str">
        <f t="shared" si="4"/>
        <v/>
      </c>
    </row>
    <row r="41" spans="1:56" ht="11.25" customHeight="1">
      <c r="A41" s="152" t="s">
        <v>38</v>
      </c>
      <c r="B41" s="157"/>
      <c r="C41" s="163" t="str">
        <f t="shared" si="2"/>
        <v/>
      </c>
      <c r="D41" s="163" t="str">
        <f t="shared" si="2"/>
        <v/>
      </c>
      <c r="E41" s="163" t="str">
        <f t="shared" si="2"/>
        <v/>
      </c>
      <c r="F41" s="163" t="str">
        <f t="shared" si="2"/>
        <v/>
      </c>
      <c r="G41" s="163" t="str">
        <f t="shared" si="2"/>
        <v/>
      </c>
      <c r="H41" s="163" t="str">
        <f t="shared" si="2"/>
        <v/>
      </c>
      <c r="I41" s="163" t="str">
        <f t="shared" si="2"/>
        <v/>
      </c>
      <c r="J41" s="163" t="str">
        <f t="shared" si="2"/>
        <v/>
      </c>
      <c r="K41" s="163" t="str">
        <f t="shared" si="2"/>
        <v/>
      </c>
      <c r="L41" s="163" t="str">
        <f t="shared" si="2"/>
        <v/>
      </c>
      <c r="M41" s="163" t="str">
        <f t="shared" si="2"/>
        <v/>
      </c>
      <c r="N41" s="163" t="str">
        <f t="shared" si="2"/>
        <v/>
      </c>
      <c r="O41" s="163" t="str">
        <f t="shared" si="2"/>
        <v/>
      </c>
      <c r="P41" s="163" t="str">
        <f t="shared" si="2"/>
        <v/>
      </c>
      <c r="Q41" s="163" t="str">
        <f t="shared" si="2"/>
        <v/>
      </c>
      <c r="R41" s="163" t="str">
        <f t="shared" si="2"/>
        <v/>
      </c>
      <c r="S41" s="163" t="str">
        <f t="shared" si="2"/>
        <v/>
      </c>
      <c r="T41" s="163" t="str">
        <f t="shared" si="2"/>
        <v/>
      </c>
      <c r="U41" s="163" t="str">
        <f t="shared" si="2"/>
        <v/>
      </c>
      <c r="V41" s="163" t="str">
        <f t="shared" si="2"/>
        <v/>
      </c>
      <c r="W41" s="163" t="str">
        <f t="shared" si="2"/>
        <v/>
      </c>
      <c r="X41" s="163" t="str">
        <f t="shared" si="2"/>
        <v/>
      </c>
      <c r="Y41" s="163" t="str">
        <f t="shared" si="2"/>
        <v/>
      </c>
      <c r="Z41" s="163" t="str">
        <f t="shared" si="2"/>
        <v/>
      </c>
      <c r="AA41" s="163" t="str">
        <f t="shared" si="2"/>
        <v/>
      </c>
      <c r="AB41" s="163" t="str">
        <f t="shared" si="2"/>
        <v/>
      </c>
      <c r="AE41" s="176" t="str">
        <f t="shared" ref="AE41:BD41" si="5">IF(COUNT(AE7:AE37)=0,"",MIN(AE7:AE37))</f>
        <v/>
      </c>
      <c r="AF41" s="176" t="str">
        <f t="shared" si="5"/>
        <v/>
      </c>
      <c r="AG41" s="176" t="str">
        <f t="shared" si="5"/>
        <v/>
      </c>
      <c r="AH41" s="176" t="str">
        <f t="shared" si="5"/>
        <v/>
      </c>
      <c r="AI41" s="176" t="str">
        <f t="shared" si="5"/>
        <v/>
      </c>
      <c r="AJ41" s="176" t="str">
        <f t="shared" si="5"/>
        <v/>
      </c>
      <c r="AK41" s="176" t="str">
        <f t="shared" si="5"/>
        <v/>
      </c>
      <c r="AL41" s="176" t="str">
        <f t="shared" si="5"/>
        <v/>
      </c>
      <c r="AM41" s="176" t="str">
        <f t="shared" si="5"/>
        <v/>
      </c>
      <c r="AN41" s="176" t="str">
        <f t="shared" si="5"/>
        <v/>
      </c>
      <c r="AO41" s="176" t="str">
        <f t="shared" si="5"/>
        <v/>
      </c>
      <c r="AP41" s="176" t="str">
        <f t="shared" si="5"/>
        <v/>
      </c>
      <c r="AQ41" s="176" t="str">
        <f t="shared" si="5"/>
        <v/>
      </c>
      <c r="AR41" s="176" t="str">
        <f t="shared" si="5"/>
        <v/>
      </c>
      <c r="AS41" s="176" t="str">
        <f t="shared" si="5"/>
        <v/>
      </c>
      <c r="AT41" s="176" t="str">
        <f t="shared" si="5"/>
        <v/>
      </c>
      <c r="AU41" s="176" t="str">
        <f t="shared" si="5"/>
        <v/>
      </c>
      <c r="AV41" s="176" t="str">
        <f t="shared" si="5"/>
        <v/>
      </c>
      <c r="AW41" s="176" t="str">
        <f t="shared" si="5"/>
        <v/>
      </c>
      <c r="AX41" s="176" t="str">
        <f t="shared" si="5"/>
        <v/>
      </c>
      <c r="AY41" s="176" t="str">
        <f t="shared" si="5"/>
        <v/>
      </c>
      <c r="AZ41" s="176" t="str">
        <f t="shared" si="5"/>
        <v/>
      </c>
      <c r="BA41" s="176" t="str">
        <f t="shared" si="5"/>
        <v/>
      </c>
      <c r="BB41" s="176" t="str">
        <f t="shared" si="5"/>
        <v/>
      </c>
      <c r="BC41" s="176" t="str">
        <f t="shared" si="5"/>
        <v/>
      </c>
      <c r="BD41" s="176" t="str">
        <f t="shared" si="5"/>
        <v/>
      </c>
    </row>
    <row r="42" spans="1:56" ht="11.25" customHeight="1">
      <c r="A42" s="185"/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  <c r="AA42" s="186"/>
      <c r="AB42" s="186"/>
      <c r="AC42" s="186"/>
    </row>
  </sheetData>
  <mergeCells count="17">
    <mergeCell ref="C2:O2"/>
    <mergeCell ref="P2:AB2"/>
    <mergeCell ref="AE2:AQ2"/>
    <mergeCell ref="AR2:BD2"/>
    <mergeCell ref="A5:B5"/>
    <mergeCell ref="A6:B6"/>
    <mergeCell ref="A38:B38"/>
    <mergeCell ref="A39:B39"/>
    <mergeCell ref="A40:B40"/>
    <mergeCell ref="A41:B41"/>
    <mergeCell ref="A42:AC42"/>
    <mergeCell ref="A2:A3"/>
    <mergeCell ref="B2:B3"/>
    <mergeCell ref="O3:O4"/>
    <mergeCell ref="AB3:AB4"/>
    <mergeCell ref="AQ3:AQ4"/>
    <mergeCell ref="BD3:BD4"/>
  </mergeCells>
  <phoneticPr fontId="3"/>
  <conditionalFormatting sqref="D38">
    <cfRule type="expression" dxfId="98" priority="6">
      <formula>INDIRECT(ADDRESS(ROW(),COLUMN()))=TRUNC(INDIRECT(ADDRESS(ROW(),COLUMN())))</formula>
    </cfRule>
  </conditionalFormatting>
  <conditionalFormatting sqref="AE38:BD38">
    <cfRule type="expression" dxfId="97" priority="5">
      <formula>INDIRECT(ADDRESS(ROW(),COLUMN()))=TRUNC(INDIRECT(ADDRESS(ROW(),COLUMN())))</formula>
    </cfRule>
  </conditionalFormatting>
  <conditionalFormatting sqref="W38 R38:U38 J38 E38:H38">
    <cfRule type="expression" dxfId="96" priority="4">
      <formula>INDIRECT(ADDRESS(ROW(),COLUMN()))=TRUNC(INDIRECT(ADDRESS(ROW(),COLUMN())))</formula>
    </cfRule>
  </conditionalFormatting>
  <conditionalFormatting sqref="X38:AB38 V38 Q38 K38:O38 I38">
    <cfRule type="expression" dxfId="95" priority="3">
      <formula>INDIRECT(ADDRESS(ROW(),COLUMN()))=TRUNC(INDIRECT(ADDRESS(ROW(),COLUMN())))</formula>
    </cfRule>
  </conditionalFormatting>
  <conditionalFormatting sqref="C38">
    <cfRule type="expression" dxfId="94" priority="2">
      <formula>INDIRECT(ADDRESS(ROW(),COLUMN()))=TRUNC(INDIRECT(ADDRESS(ROW(),COLUMN())))</formula>
    </cfRule>
  </conditionalFormatting>
  <conditionalFormatting sqref="P38">
    <cfRule type="expression" dxfId="93" priority="1">
      <formula>INDIRECT(ADDRESS(ROW(),COLUMN()))=TRUNC(INDIRECT(ADDRESS(ROW(),COLUMN())))</formula>
    </cfRule>
  </conditionalFormatting>
  <printOptions horizontalCentered="1"/>
  <pageMargins left="0.39370078740157477" right="0.39370078740157477" top="0.78740157480314954" bottom="0.59055118110236215" header="0.51181102362204722" footer="0.74803149606299213"/>
  <pageSetup paperSize="9" fitToWidth="1" fitToHeight="1" orientation="landscape" usePrinterDefaults="1" horizontalDpi="6553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E53"/>
  <sheetViews>
    <sheetView view="pageBreakPreview" zoomScaleSheetLayoutView="100" workbookViewId="0">
      <selection activeCell="AD1" sqref="AD1"/>
    </sheetView>
  </sheetViews>
  <sheetFormatPr defaultRowHeight="9.6"/>
  <cols>
    <col min="1" max="2" width="3.375" style="138" customWidth="1"/>
    <col min="3" max="3" width="6.625" style="138" customWidth="1"/>
    <col min="4" max="6" width="3.625" style="138" customWidth="1"/>
    <col min="7" max="7" width="6.625" style="138" customWidth="1"/>
    <col min="8" max="16" width="3.625" style="138" customWidth="1"/>
    <col min="17" max="20" width="7.625" style="138" customWidth="1"/>
    <col min="21" max="21" width="4.625" style="138" customWidth="1"/>
    <col min="22" max="23" width="3.625" style="138" customWidth="1"/>
    <col min="24" max="24" width="5.875" style="138" customWidth="1"/>
    <col min="25" max="29" width="6" style="138" customWidth="1"/>
    <col min="30" max="57" width="4.625" style="138" customWidth="1"/>
    <col min="58" max="16384" width="9" style="138" customWidth="1"/>
  </cols>
  <sheetData>
    <row r="1" spans="1:57" s="139" customFormat="1" ht="23.25" customHeight="1">
      <c r="A1" s="143" t="str">
        <f>"消化槽月報　"&amp;AF1&amp;"年"&amp;AH1&amp;"月分"</f>
        <v>消化槽月報　2019年2月分</v>
      </c>
      <c r="C1" s="167"/>
      <c r="F1" s="167"/>
      <c r="G1" s="167"/>
      <c r="J1" s="167"/>
      <c r="Q1" s="167"/>
      <c r="R1" s="167"/>
      <c r="S1" s="167"/>
      <c r="T1" s="167"/>
      <c r="X1" s="167"/>
      <c r="Y1" s="167"/>
      <c r="Z1" s="167"/>
      <c r="AA1" s="167"/>
      <c r="AB1" s="167"/>
      <c r="AC1" s="172"/>
      <c r="AE1" s="96" t="s">
        <v>132</v>
      </c>
      <c r="AF1" s="100">
        <v>2019</v>
      </c>
      <c r="AG1" s="102" t="s">
        <v>247</v>
      </c>
      <c r="AH1" s="107">
        <v>2</v>
      </c>
    </row>
    <row r="2" spans="1:57" s="139" customFormat="1" ht="12" customHeight="1">
      <c r="A2" s="181" t="s">
        <v>28</v>
      </c>
      <c r="B2" s="181" t="s">
        <v>31</v>
      </c>
      <c r="C2" s="152" t="s">
        <v>145</v>
      </c>
      <c r="D2" s="171"/>
      <c r="E2" s="171"/>
      <c r="F2" s="157"/>
      <c r="G2" s="152" t="s">
        <v>170</v>
      </c>
      <c r="H2" s="171"/>
      <c r="I2" s="171"/>
      <c r="J2" s="157"/>
      <c r="K2" s="152" t="s">
        <v>147</v>
      </c>
      <c r="L2" s="171"/>
      <c r="M2" s="171"/>
      <c r="N2" s="157"/>
      <c r="O2" s="144" t="s">
        <v>148</v>
      </c>
      <c r="P2" s="144" t="s">
        <v>149</v>
      </c>
      <c r="Q2" s="152" t="s">
        <v>150</v>
      </c>
      <c r="R2" s="171"/>
      <c r="S2" s="171"/>
      <c r="T2" s="171"/>
      <c r="U2" s="171"/>
      <c r="V2" s="171"/>
      <c r="W2" s="171"/>
      <c r="X2" s="157"/>
      <c r="Y2" s="152" t="s">
        <v>166</v>
      </c>
      <c r="Z2" s="171"/>
      <c r="AA2" s="171"/>
      <c r="AB2" s="171"/>
      <c r="AC2" s="157"/>
      <c r="AE2" s="152" t="s">
        <v>145</v>
      </c>
      <c r="AF2" s="171"/>
      <c r="AG2" s="171"/>
      <c r="AH2" s="157"/>
      <c r="AI2" s="152" t="s">
        <v>170</v>
      </c>
      <c r="AJ2" s="171"/>
      <c r="AK2" s="171"/>
      <c r="AL2" s="157"/>
      <c r="AM2" s="152" t="s">
        <v>147</v>
      </c>
      <c r="AN2" s="171"/>
      <c r="AO2" s="171"/>
      <c r="AP2" s="157"/>
      <c r="AQ2" s="144" t="s">
        <v>148</v>
      </c>
      <c r="AR2" s="144" t="s">
        <v>149</v>
      </c>
      <c r="AS2" s="152" t="s">
        <v>150</v>
      </c>
      <c r="AT2" s="171"/>
      <c r="AU2" s="171"/>
      <c r="AV2" s="171"/>
      <c r="AW2" s="171"/>
      <c r="AX2" s="171"/>
      <c r="AY2" s="171"/>
      <c r="AZ2" s="157"/>
      <c r="BA2" s="152" t="s">
        <v>166</v>
      </c>
      <c r="BB2" s="171"/>
      <c r="BC2" s="171"/>
      <c r="BD2" s="171"/>
      <c r="BE2" s="157"/>
    </row>
    <row r="3" spans="1:57" s="140" customFormat="1" ht="48" customHeight="1">
      <c r="A3" s="182"/>
      <c r="B3" s="182"/>
      <c r="C3" s="181" t="s">
        <v>144</v>
      </c>
      <c r="D3" s="181" t="s">
        <v>146</v>
      </c>
      <c r="E3" s="144" t="s">
        <v>130</v>
      </c>
      <c r="F3" s="192" t="s">
        <v>50</v>
      </c>
      <c r="G3" s="181" t="s">
        <v>151</v>
      </c>
      <c r="H3" s="181" t="s">
        <v>146</v>
      </c>
      <c r="I3" s="144" t="s">
        <v>130</v>
      </c>
      <c r="J3" s="192" t="s">
        <v>50</v>
      </c>
      <c r="K3" s="223" t="str">
        <f>IF(AM3="","",AM3)</f>
        <v/>
      </c>
      <c r="L3" s="223" t="str">
        <f>IF(AN3="","",AN3)</f>
        <v/>
      </c>
      <c r="M3" s="223" t="str">
        <f>IF(AO3="","",AO3)</f>
        <v/>
      </c>
      <c r="N3" s="223" t="str">
        <f>IF(AP3="","",AP3)</f>
        <v/>
      </c>
      <c r="O3" s="145"/>
      <c r="P3" s="145"/>
      <c r="Q3" s="145" t="s">
        <v>151</v>
      </c>
      <c r="R3" s="145" t="s">
        <v>85</v>
      </c>
      <c r="S3" s="145" t="s">
        <v>167</v>
      </c>
      <c r="T3" s="145" t="s">
        <v>169</v>
      </c>
      <c r="U3" s="224" t="s">
        <v>154</v>
      </c>
      <c r="V3" s="145" t="s">
        <v>156</v>
      </c>
      <c r="W3" s="145" t="s">
        <v>141</v>
      </c>
      <c r="X3" s="145" t="s">
        <v>157</v>
      </c>
      <c r="Y3" s="145" t="s">
        <v>159</v>
      </c>
      <c r="Z3" s="145" t="s">
        <v>160</v>
      </c>
      <c r="AA3" s="145" t="s">
        <v>162</v>
      </c>
      <c r="AB3" s="145" t="s">
        <v>163</v>
      </c>
      <c r="AC3" s="145" t="s">
        <v>164</v>
      </c>
      <c r="AD3" s="140"/>
      <c r="AE3" s="181" t="s">
        <v>144</v>
      </c>
      <c r="AF3" s="181" t="s">
        <v>146</v>
      </c>
      <c r="AG3" s="144" t="s">
        <v>130</v>
      </c>
      <c r="AH3" s="192" t="s">
        <v>50</v>
      </c>
      <c r="AI3" s="181" t="s">
        <v>151</v>
      </c>
      <c r="AJ3" s="181" t="s">
        <v>146</v>
      </c>
      <c r="AK3" s="144" t="s">
        <v>130</v>
      </c>
      <c r="AL3" s="192" t="s">
        <v>50</v>
      </c>
      <c r="AM3" s="223"/>
      <c r="AN3" s="223"/>
      <c r="AO3" s="223"/>
      <c r="AP3" s="145"/>
      <c r="AQ3" s="145"/>
      <c r="AR3" s="145"/>
      <c r="AS3" s="145" t="s">
        <v>151</v>
      </c>
      <c r="AT3" s="145" t="s">
        <v>85</v>
      </c>
      <c r="AU3" s="145" t="s">
        <v>167</v>
      </c>
      <c r="AV3" s="145" t="s">
        <v>169</v>
      </c>
      <c r="AW3" s="224" t="s">
        <v>154</v>
      </c>
      <c r="AX3" s="145" t="s">
        <v>156</v>
      </c>
      <c r="AY3" s="145" t="s">
        <v>141</v>
      </c>
      <c r="AZ3" s="145" t="s">
        <v>157</v>
      </c>
      <c r="BA3" s="145" t="s">
        <v>159</v>
      </c>
      <c r="BB3" s="145" t="s">
        <v>160</v>
      </c>
      <c r="BC3" s="145" t="s">
        <v>162</v>
      </c>
      <c r="BD3" s="145" t="s">
        <v>163</v>
      </c>
      <c r="BE3" s="145" t="s">
        <v>164</v>
      </c>
    </row>
    <row r="4" spans="1:57" ht="12" customHeight="1">
      <c r="A4" s="221"/>
      <c r="B4" s="221"/>
      <c r="C4" s="203" t="s">
        <v>67</v>
      </c>
      <c r="D4" s="203" t="s">
        <v>70</v>
      </c>
      <c r="E4" s="203" t="s">
        <v>70</v>
      </c>
      <c r="F4" s="203"/>
      <c r="G4" s="203" t="s">
        <v>67</v>
      </c>
      <c r="H4" s="203" t="s">
        <v>70</v>
      </c>
      <c r="I4" s="203" t="s">
        <v>70</v>
      </c>
      <c r="J4" s="203"/>
      <c r="K4" s="203" t="s">
        <v>18</v>
      </c>
      <c r="L4" s="203" t="s">
        <v>18</v>
      </c>
      <c r="M4" s="203" t="s">
        <v>18</v>
      </c>
      <c r="N4" s="203" t="s">
        <v>18</v>
      </c>
      <c r="O4" s="203" t="s">
        <v>70</v>
      </c>
      <c r="P4" s="203" t="s">
        <v>71</v>
      </c>
      <c r="Q4" s="203" t="s">
        <v>67</v>
      </c>
      <c r="R4" s="203" t="s">
        <v>67</v>
      </c>
      <c r="S4" s="203" t="s">
        <v>67</v>
      </c>
      <c r="T4" s="203" t="s">
        <v>67</v>
      </c>
      <c r="U4" s="203"/>
      <c r="V4" s="203" t="s">
        <v>70</v>
      </c>
      <c r="W4" s="203" t="s">
        <v>70</v>
      </c>
      <c r="X4" s="203" t="s">
        <v>158</v>
      </c>
      <c r="Y4" s="203" t="s">
        <v>74</v>
      </c>
      <c r="Z4" s="203" t="s">
        <v>74</v>
      </c>
      <c r="AA4" s="203" t="s">
        <v>74</v>
      </c>
      <c r="AB4" s="203" t="s">
        <v>74</v>
      </c>
      <c r="AC4" s="203" t="s">
        <v>67</v>
      </c>
      <c r="AE4" s="160" t="s">
        <v>67</v>
      </c>
      <c r="AF4" s="160" t="s">
        <v>70</v>
      </c>
      <c r="AG4" s="160" t="s">
        <v>70</v>
      </c>
      <c r="AH4" s="160"/>
      <c r="AI4" s="203" t="s">
        <v>67</v>
      </c>
      <c r="AJ4" s="160" t="s">
        <v>70</v>
      </c>
      <c r="AK4" s="160" t="s">
        <v>70</v>
      </c>
      <c r="AL4" s="160"/>
      <c r="AM4" s="160" t="s">
        <v>18</v>
      </c>
      <c r="AN4" s="160" t="s">
        <v>18</v>
      </c>
      <c r="AO4" s="160" t="s">
        <v>18</v>
      </c>
      <c r="AP4" s="160" t="s">
        <v>18</v>
      </c>
      <c r="AQ4" s="160" t="s">
        <v>70</v>
      </c>
      <c r="AR4" s="160" t="s">
        <v>71</v>
      </c>
      <c r="AS4" s="203" t="s">
        <v>67</v>
      </c>
      <c r="AT4" s="203" t="s">
        <v>67</v>
      </c>
      <c r="AU4" s="203" t="s">
        <v>67</v>
      </c>
      <c r="AV4" s="203" t="s">
        <v>67</v>
      </c>
      <c r="AW4" s="160"/>
      <c r="AX4" s="160" t="s">
        <v>70</v>
      </c>
      <c r="AY4" s="160" t="s">
        <v>70</v>
      </c>
      <c r="AZ4" s="203" t="s">
        <v>158</v>
      </c>
      <c r="BA4" s="203" t="s">
        <v>74</v>
      </c>
      <c r="BB4" s="203" t="s">
        <v>74</v>
      </c>
      <c r="BC4" s="203" t="s">
        <v>74</v>
      </c>
      <c r="BD4" s="203" t="s">
        <v>74</v>
      </c>
      <c r="BE4" s="203" t="s">
        <v>67</v>
      </c>
    </row>
    <row r="5" spans="1:57" ht="11.25" customHeight="1">
      <c r="A5" s="147" t="s">
        <v>175</v>
      </c>
      <c r="B5" s="147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07"/>
      <c r="AE5" s="96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78"/>
    </row>
    <row r="6" spans="1:57" ht="11.25" customHeight="1">
      <c r="A6" s="147" t="s">
        <v>245</v>
      </c>
      <c r="B6" s="147"/>
      <c r="C6" s="187">
        <v>1</v>
      </c>
      <c r="D6" s="187">
        <v>1</v>
      </c>
      <c r="E6" s="187">
        <v>1</v>
      </c>
      <c r="F6" s="187">
        <v>1</v>
      </c>
      <c r="G6" s="187">
        <v>1</v>
      </c>
      <c r="H6" s="187">
        <v>1</v>
      </c>
      <c r="I6" s="187">
        <v>1</v>
      </c>
      <c r="J6" s="187">
        <v>1</v>
      </c>
      <c r="K6" s="187">
        <v>1</v>
      </c>
      <c r="L6" s="187">
        <v>1</v>
      </c>
      <c r="M6" s="187">
        <v>1</v>
      </c>
      <c r="N6" s="187">
        <v>1</v>
      </c>
      <c r="O6" s="187">
        <v>0</v>
      </c>
      <c r="P6" s="187">
        <v>1</v>
      </c>
      <c r="Q6" s="187">
        <v>0</v>
      </c>
      <c r="R6" s="187">
        <v>0</v>
      </c>
      <c r="S6" s="187">
        <v>0</v>
      </c>
      <c r="T6" s="187">
        <v>0</v>
      </c>
      <c r="U6" s="187">
        <v>1</v>
      </c>
      <c r="V6" s="187">
        <v>0</v>
      </c>
      <c r="W6" s="187">
        <v>0</v>
      </c>
      <c r="X6" s="187">
        <v>0</v>
      </c>
      <c r="Y6" s="187">
        <v>0</v>
      </c>
      <c r="Z6" s="187">
        <v>0</v>
      </c>
      <c r="AA6" s="187">
        <v>0</v>
      </c>
      <c r="AB6" s="187">
        <v>0</v>
      </c>
      <c r="AC6" s="187">
        <v>0</v>
      </c>
      <c r="AD6" s="218"/>
      <c r="AE6" s="96"/>
      <c r="AF6" s="96"/>
      <c r="AG6" s="96"/>
      <c r="AH6" s="96"/>
      <c r="AI6" s="96"/>
      <c r="AJ6" s="96"/>
      <c r="AK6" s="96"/>
      <c r="AL6" s="96"/>
      <c r="AM6" s="96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</row>
    <row r="7" spans="1:57" ht="11.25" customHeight="1">
      <c r="A7" s="96">
        <v>1</v>
      </c>
      <c r="B7" s="155">
        <f>DATEVALUE(AF1&amp;"/"&amp;AH1&amp;"/1")</f>
        <v>43497</v>
      </c>
      <c r="C7" s="163" t="str">
        <f t="shared" ref="C7:AC37" si="0">IF(AE7="","",TEXT(ROUND(AE7,(IF(C$5="",100,C$5)-1)-INT(LOG(ABS(AE7)+(AE7=0)))),"#,##0"&amp;IF(INT(LOG(ABS(ROUND(AE7,(IF(C$5="",100,C$5)-1)-INT(LOG(ABS(AE7)+(AE7=0)))))+(ROUND(AE7,(IF(C$5="",100,C$5)-1)-INT(LOG(ABS(AE7)+(AE7=0))))=0)))+1&gt;=IF(C$5="",100,C$5),"",IF(C$6&gt;0,".","")&amp;REPT("0",IF(IF(C$5="",100,C$5)-INT(LOG(ABS(ROUND(AE7,(IF(C$5="",100,C$5)-1)-INT(LOG(ABS(AE7)+(AE7=0)))))+(ROUND(AE7,(IF(C$5="",100,C$5)-1)-INT(LOG(ABS(AE7)+(AE7=0))))=0)))-1&gt;C$6,C$6,IF(C$5="",100,C$5)-INT(LOG(ABS(ROUND(AE7,(IF(C$5="",100,C$5)-1)-INT(LOG(ABS(AE7)+(AE7=0)))))+(ROUND(AE7,(IF(C$5="",100,C$5)-1)-INT(LOG(ABS(AE7)+(AE7=0))))=0)))-1)))))</f>
        <v/>
      </c>
      <c r="D7" s="163" t="str">
        <f t="shared" si="0"/>
        <v/>
      </c>
      <c r="E7" s="163" t="str">
        <f t="shared" si="0"/>
        <v/>
      </c>
      <c r="F7" s="163" t="str">
        <f t="shared" si="0"/>
        <v/>
      </c>
      <c r="G7" s="163" t="str">
        <f t="shared" si="0"/>
        <v/>
      </c>
      <c r="H7" s="163" t="str">
        <f t="shared" si="0"/>
        <v/>
      </c>
      <c r="I7" s="163" t="str">
        <f t="shared" si="0"/>
        <v/>
      </c>
      <c r="J7" s="163" t="str">
        <f t="shared" si="0"/>
        <v/>
      </c>
      <c r="K7" s="163" t="str">
        <f t="shared" si="0"/>
        <v/>
      </c>
      <c r="L7" s="163" t="str">
        <f t="shared" si="0"/>
        <v/>
      </c>
      <c r="M7" s="163" t="str">
        <f t="shared" si="0"/>
        <v/>
      </c>
      <c r="N7" s="163" t="str">
        <f t="shared" si="0"/>
        <v/>
      </c>
      <c r="O7" s="163" t="str">
        <f t="shared" si="0"/>
        <v/>
      </c>
      <c r="P7" s="163" t="str">
        <f t="shared" si="0"/>
        <v/>
      </c>
      <c r="Q7" s="163" t="str">
        <f t="shared" si="0"/>
        <v/>
      </c>
      <c r="R7" s="163" t="str">
        <f t="shared" si="0"/>
        <v/>
      </c>
      <c r="S7" s="163" t="str">
        <f t="shared" si="0"/>
        <v/>
      </c>
      <c r="T7" s="163" t="str">
        <f t="shared" si="0"/>
        <v/>
      </c>
      <c r="U7" s="163" t="str">
        <f t="shared" si="0"/>
        <v/>
      </c>
      <c r="V7" s="163" t="str">
        <f t="shared" si="0"/>
        <v/>
      </c>
      <c r="W7" s="163" t="str">
        <f t="shared" si="0"/>
        <v/>
      </c>
      <c r="X7" s="163" t="str">
        <f t="shared" si="0"/>
        <v/>
      </c>
      <c r="Y7" s="163" t="str">
        <f t="shared" si="0"/>
        <v/>
      </c>
      <c r="Z7" s="163" t="str">
        <f t="shared" si="0"/>
        <v/>
      </c>
      <c r="AA7" s="163" t="str">
        <f t="shared" si="0"/>
        <v/>
      </c>
      <c r="AB7" s="163" t="str">
        <f t="shared" si="0"/>
        <v/>
      </c>
      <c r="AC7" s="163" t="str">
        <f t="shared" si="0"/>
        <v/>
      </c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</row>
    <row r="8" spans="1:57" ht="11.25" customHeight="1">
      <c r="A8" s="96">
        <v>2</v>
      </c>
      <c r="B8" s="155">
        <f t="shared" ref="B8:B37" si="1">B7+1</f>
        <v>43498</v>
      </c>
      <c r="C8" s="163" t="str">
        <f t="shared" si="0"/>
        <v/>
      </c>
      <c r="D8" s="163" t="str">
        <f t="shared" si="0"/>
        <v/>
      </c>
      <c r="E8" s="163" t="str">
        <f t="shared" si="0"/>
        <v/>
      </c>
      <c r="F8" s="163" t="str">
        <f t="shared" si="0"/>
        <v/>
      </c>
      <c r="G8" s="163" t="str">
        <f t="shared" si="0"/>
        <v/>
      </c>
      <c r="H8" s="163" t="str">
        <f t="shared" si="0"/>
        <v/>
      </c>
      <c r="I8" s="163" t="str">
        <f t="shared" si="0"/>
        <v/>
      </c>
      <c r="J8" s="163" t="str">
        <f t="shared" si="0"/>
        <v/>
      </c>
      <c r="K8" s="163" t="str">
        <f t="shared" si="0"/>
        <v/>
      </c>
      <c r="L8" s="163" t="str">
        <f t="shared" si="0"/>
        <v/>
      </c>
      <c r="M8" s="163" t="str">
        <f t="shared" si="0"/>
        <v/>
      </c>
      <c r="N8" s="163" t="str">
        <f t="shared" si="0"/>
        <v/>
      </c>
      <c r="O8" s="163" t="str">
        <f t="shared" si="0"/>
        <v/>
      </c>
      <c r="P8" s="163" t="str">
        <f t="shared" si="0"/>
        <v/>
      </c>
      <c r="Q8" s="163" t="str">
        <f t="shared" si="0"/>
        <v/>
      </c>
      <c r="R8" s="163" t="str">
        <f t="shared" si="0"/>
        <v/>
      </c>
      <c r="S8" s="163" t="str">
        <f t="shared" si="0"/>
        <v/>
      </c>
      <c r="T8" s="163" t="str">
        <f t="shared" si="0"/>
        <v/>
      </c>
      <c r="U8" s="163" t="str">
        <f t="shared" si="0"/>
        <v/>
      </c>
      <c r="V8" s="163" t="str">
        <f t="shared" si="0"/>
        <v/>
      </c>
      <c r="W8" s="163" t="str">
        <f t="shared" si="0"/>
        <v/>
      </c>
      <c r="X8" s="163" t="str">
        <f t="shared" si="0"/>
        <v/>
      </c>
      <c r="Y8" s="163" t="str">
        <f t="shared" si="0"/>
        <v/>
      </c>
      <c r="Z8" s="163" t="str">
        <f t="shared" si="0"/>
        <v/>
      </c>
      <c r="AA8" s="163" t="str">
        <f t="shared" si="0"/>
        <v/>
      </c>
      <c r="AB8" s="163" t="str">
        <f t="shared" si="0"/>
        <v/>
      </c>
      <c r="AC8" s="163" t="str">
        <f t="shared" si="0"/>
        <v/>
      </c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</row>
    <row r="9" spans="1:57" ht="11.25" customHeight="1">
      <c r="A9" s="96">
        <v>3</v>
      </c>
      <c r="B9" s="155">
        <f t="shared" si="1"/>
        <v>43499</v>
      </c>
      <c r="C9" s="163" t="str">
        <f t="shared" si="0"/>
        <v/>
      </c>
      <c r="D9" s="163" t="str">
        <f t="shared" si="0"/>
        <v/>
      </c>
      <c r="E9" s="163" t="str">
        <f t="shared" si="0"/>
        <v/>
      </c>
      <c r="F9" s="163" t="str">
        <f t="shared" si="0"/>
        <v/>
      </c>
      <c r="G9" s="163" t="str">
        <f t="shared" si="0"/>
        <v/>
      </c>
      <c r="H9" s="163" t="str">
        <f t="shared" si="0"/>
        <v/>
      </c>
      <c r="I9" s="163" t="str">
        <f t="shared" si="0"/>
        <v/>
      </c>
      <c r="J9" s="163" t="str">
        <f t="shared" si="0"/>
        <v/>
      </c>
      <c r="K9" s="163" t="str">
        <f t="shared" si="0"/>
        <v/>
      </c>
      <c r="L9" s="163" t="str">
        <f t="shared" si="0"/>
        <v/>
      </c>
      <c r="M9" s="163" t="str">
        <f t="shared" si="0"/>
        <v/>
      </c>
      <c r="N9" s="163" t="str">
        <f t="shared" si="0"/>
        <v/>
      </c>
      <c r="O9" s="163" t="str">
        <f t="shared" si="0"/>
        <v/>
      </c>
      <c r="P9" s="163" t="str">
        <f t="shared" si="0"/>
        <v/>
      </c>
      <c r="Q9" s="163" t="str">
        <f t="shared" si="0"/>
        <v/>
      </c>
      <c r="R9" s="163" t="str">
        <f t="shared" si="0"/>
        <v/>
      </c>
      <c r="S9" s="163" t="str">
        <f t="shared" si="0"/>
        <v/>
      </c>
      <c r="T9" s="163" t="str">
        <f t="shared" si="0"/>
        <v/>
      </c>
      <c r="U9" s="163" t="str">
        <f t="shared" si="0"/>
        <v/>
      </c>
      <c r="V9" s="163" t="str">
        <f t="shared" si="0"/>
        <v/>
      </c>
      <c r="W9" s="163" t="str">
        <f t="shared" si="0"/>
        <v/>
      </c>
      <c r="X9" s="163" t="str">
        <f t="shared" si="0"/>
        <v/>
      </c>
      <c r="Y9" s="163" t="str">
        <f t="shared" si="0"/>
        <v/>
      </c>
      <c r="Z9" s="163" t="str">
        <f t="shared" si="0"/>
        <v/>
      </c>
      <c r="AA9" s="163" t="str">
        <f t="shared" si="0"/>
        <v/>
      </c>
      <c r="AB9" s="163" t="str">
        <f t="shared" si="0"/>
        <v/>
      </c>
      <c r="AC9" s="163" t="str">
        <f t="shared" si="0"/>
        <v/>
      </c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</row>
    <row r="10" spans="1:57" ht="11.25" customHeight="1">
      <c r="A10" s="96">
        <v>4</v>
      </c>
      <c r="B10" s="155">
        <f t="shared" si="1"/>
        <v>43500</v>
      </c>
      <c r="C10" s="163" t="str">
        <f t="shared" si="0"/>
        <v/>
      </c>
      <c r="D10" s="163" t="str">
        <f t="shared" si="0"/>
        <v/>
      </c>
      <c r="E10" s="163" t="str">
        <f t="shared" si="0"/>
        <v/>
      </c>
      <c r="F10" s="163" t="str">
        <f t="shared" si="0"/>
        <v/>
      </c>
      <c r="G10" s="163" t="str">
        <f t="shared" si="0"/>
        <v/>
      </c>
      <c r="H10" s="163" t="str">
        <f t="shared" si="0"/>
        <v/>
      </c>
      <c r="I10" s="163" t="str">
        <f t="shared" si="0"/>
        <v/>
      </c>
      <c r="J10" s="163" t="str">
        <f t="shared" si="0"/>
        <v/>
      </c>
      <c r="K10" s="163" t="str">
        <f t="shared" si="0"/>
        <v/>
      </c>
      <c r="L10" s="163" t="str">
        <f t="shared" si="0"/>
        <v/>
      </c>
      <c r="M10" s="163" t="str">
        <f t="shared" si="0"/>
        <v/>
      </c>
      <c r="N10" s="163" t="str">
        <f t="shared" si="0"/>
        <v/>
      </c>
      <c r="O10" s="163" t="str">
        <f t="shared" si="0"/>
        <v/>
      </c>
      <c r="P10" s="163" t="str">
        <f t="shared" si="0"/>
        <v/>
      </c>
      <c r="Q10" s="163" t="str">
        <f t="shared" si="0"/>
        <v/>
      </c>
      <c r="R10" s="163" t="str">
        <f t="shared" si="0"/>
        <v/>
      </c>
      <c r="S10" s="163" t="str">
        <f t="shared" si="0"/>
        <v/>
      </c>
      <c r="T10" s="163" t="str">
        <f t="shared" si="0"/>
        <v/>
      </c>
      <c r="U10" s="163" t="str">
        <f t="shared" si="0"/>
        <v/>
      </c>
      <c r="V10" s="163" t="str">
        <f t="shared" si="0"/>
        <v/>
      </c>
      <c r="W10" s="163" t="str">
        <f t="shared" si="0"/>
        <v/>
      </c>
      <c r="X10" s="163" t="str">
        <f t="shared" si="0"/>
        <v/>
      </c>
      <c r="Y10" s="163" t="str">
        <f t="shared" si="0"/>
        <v/>
      </c>
      <c r="Z10" s="163" t="str">
        <f t="shared" si="0"/>
        <v/>
      </c>
      <c r="AA10" s="163" t="str">
        <f t="shared" si="0"/>
        <v/>
      </c>
      <c r="AB10" s="163" t="str">
        <f t="shared" si="0"/>
        <v/>
      </c>
      <c r="AC10" s="163" t="str">
        <f t="shared" si="0"/>
        <v/>
      </c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</row>
    <row r="11" spans="1:57" ht="11.25" customHeight="1">
      <c r="A11" s="96">
        <v>5</v>
      </c>
      <c r="B11" s="155">
        <f t="shared" si="1"/>
        <v>43501</v>
      </c>
      <c r="C11" s="163" t="str">
        <f t="shared" si="0"/>
        <v/>
      </c>
      <c r="D11" s="163" t="str">
        <f t="shared" si="0"/>
        <v/>
      </c>
      <c r="E11" s="163" t="str">
        <f t="shared" si="0"/>
        <v/>
      </c>
      <c r="F11" s="163" t="str">
        <f t="shared" si="0"/>
        <v/>
      </c>
      <c r="G11" s="163" t="str">
        <f t="shared" si="0"/>
        <v/>
      </c>
      <c r="H11" s="163" t="str">
        <f t="shared" si="0"/>
        <v/>
      </c>
      <c r="I11" s="163" t="str">
        <f t="shared" si="0"/>
        <v/>
      </c>
      <c r="J11" s="163" t="str">
        <f t="shared" si="0"/>
        <v/>
      </c>
      <c r="K11" s="163" t="str">
        <f t="shared" si="0"/>
        <v/>
      </c>
      <c r="L11" s="163" t="str">
        <f t="shared" si="0"/>
        <v/>
      </c>
      <c r="M11" s="163" t="str">
        <f t="shared" si="0"/>
        <v/>
      </c>
      <c r="N11" s="163" t="str">
        <f t="shared" si="0"/>
        <v/>
      </c>
      <c r="O11" s="163" t="str">
        <f t="shared" si="0"/>
        <v/>
      </c>
      <c r="P11" s="163" t="str">
        <f t="shared" si="0"/>
        <v/>
      </c>
      <c r="Q11" s="163" t="str">
        <f t="shared" si="0"/>
        <v/>
      </c>
      <c r="R11" s="163" t="str">
        <f t="shared" si="0"/>
        <v/>
      </c>
      <c r="S11" s="163" t="str">
        <f t="shared" si="0"/>
        <v/>
      </c>
      <c r="T11" s="163" t="str">
        <f t="shared" si="0"/>
        <v/>
      </c>
      <c r="U11" s="163" t="str">
        <f t="shared" si="0"/>
        <v/>
      </c>
      <c r="V11" s="163" t="str">
        <f t="shared" si="0"/>
        <v/>
      </c>
      <c r="W11" s="163" t="str">
        <f t="shared" si="0"/>
        <v/>
      </c>
      <c r="X11" s="163" t="str">
        <f t="shared" si="0"/>
        <v/>
      </c>
      <c r="Y11" s="163" t="str">
        <f t="shared" si="0"/>
        <v/>
      </c>
      <c r="Z11" s="163" t="str">
        <f t="shared" si="0"/>
        <v/>
      </c>
      <c r="AA11" s="163" t="str">
        <f t="shared" si="0"/>
        <v/>
      </c>
      <c r="AB11" s="163" t="str">
        <f t="shared" si="0"/>
        <v/>
      </c>
      <c r="AC11" s="163" t="str">
        <f t="shared" si="0"/>
        <v/>
      </c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</row>
    <row r="12" spans="1:57" ht="11.25" customHeight="1">
      <c r="A12" s="96">
        <v>6</v>
      </c>
      <c r="B12" s="155">
        <f t="shared" si="1"/>
        <v>43502</v>
      </c>
      <c r="C12" s="163" t="str">
        <f t="shared" si="0"/>
        <v/>
      </c>
      <c r="D12" s="163" t="str">
        <f t="shared" si="0"/>
        <v/>
      </c>
      <c r="E12" s="163" t="str">
        <f t="shared" si="0"/>
        <v/>
      </c>
      <c r="F12" s="163" t="str">
        <f t="shared" si="0"/>
        <v/>
      </c>
      <c r="G12" s="163" t="str">
        <f t="shared" si="0"/>
        <v/>
      </c>
      <c r="H12" s="163" t="str">
        <f t="shared" si="0"/>
        <v/>
      </c>
      <c r="I12" s="163" t="str">
        <f t="shared" si="0"/>
        <v/>
      </c>
      <c r="J12" s="163" t="str">
        <f t="shared" si="0"/>
        <v/>
      </c>
      <c r="K12" s="163" t="str">
        <f t="shared" si="0"/>
        <v/>
      </c>
      <c r="L12" s="163" t="str">
        <f t="shared" si="0"/>
        <v/>
      </c>
      <c r="M12" s="163" t="str">
        <f t="shared" si="0"/>
        <v/>
      </c>
      <c r="N12" s="163" t="str">
        <f t="shared" si="0"/>
        <v/>
      </c>
      <c r="O12" s="163" t="str">
        <f t="shared" si="0"/>
        <v/>
      </c>
      <c r="P12" s="163" t="str">
        <f t="shared" si="0"/>
        <v/>
      </c>
      <c r="Q12" s="163" t="str">
        <f t="shared" si="0"/>
        <v/>
      </c>
      <c r="R12" s="163" t="str">
        <f t="shared" si="0"/>
        <v/>
      </c>
      <c r="S12" s="163" t="str">
        <f t="shared" si="0"/>
        <v/>
      </c>
      <c r="T12" s="163" t="str">
        <f t="shared" si="0"/>
        <v/>
      </c>
      <c r="U12" s="163" t="str">
        <f t="shared" si="0"/>
        <v/>
      </c>
      <c r="V12" s="163" t="str">
        <f t="shared" si="0"/>
        <v/>
      </c>
      <c r="W12" s="163" t="str">
        <f t="shared" si="0"/>
        <v/>
      </c>
      <c r="X12" s="163" t="str">
        <f t="shared" si="0"/>
        <v/>
      </c>
      <c r="Y12" s="163" t="str">
        <f t="shared" si="0"/>
        <v/>
      </c>
      <c r="Z12" s="163" t="str">
        <f t="shared" si="0"/>
        <v/>
      </c>
      <c r="AA12" s="163" t="str">
        <f t="shared" si="0"/>
        <v/>
      </c>
      <c r="AB12" s="163" t="str">
        <f t="shared" si="0"/>
        <v/>
      </c>
      <c r="AC12" s="163" t="str">
        <f t="shared" si="0"/>
        <v/>
      </c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</row>
    <row r="13" spans="1:57" ht="11.25" customHeight="1">
      <c r="A13" s="96">
        <v>7</v>
      </c>
      <c r="B13" s="155">
        <f t="shared" si="1"/>
        <v>43503</v>
      </c>
      <c r="C13" s="163" t="str">
        <f t="shared" si="0"/>
        <v/>
      </c>
      <c r="D13" s="163" t="str">
        <f t="shared" si="0"/>
        <v/>
      </c>
      <c r="E13" s="163" t="str">
        <f t="shared" si="0"/>
        <v/>
      </c>
      <c r="F13" s="163" t="str">
        <f t="shared" si="0"/>
        <v/>
      </c>
      <c r="G13" s="163" t="str">
        <f t="shared" si="0"/>
        <v/>
      </c>
      <c r="H13" s="163" t="str">
        <f t="shared" si="0"/>
        <v/>
      </c>
      <c r="I13" s="163" t="str">
        <f t="shared" si="0"/>
        <v/>
      </c>
      <c r="J13" s="163" t="str">
        <f t="shared" si="0"/>
        <v/>
      </c>
      <c r="K13" s="163" t="str">
        <f t="shared" si="0"/>
        <v/>
      </c>
      <c r="L13" s="163" t="str">
        <f t="shared" si="0"/>
        <v/>
      </c>
      <c r="M13" s="163" t="str">
        <f t="shared" si="0"/>
        <v/>
      </c>
      <c r="N13" s="163" t="str">
        <f t="shared" si="0"/>
        <v/>
      </c>
      <c r="O13" s="163" t="str">
        <f t="shared" si="0"/>
        <v/>
      </c>
      <c r="P13" s="163" t="str">
        <f t="shared" si="0"/>
        <v/>
      </c>
      <c r="Q13" s="163" t="str">
        <f t="shared" si="0"/>
        <v/>
      </c>
      <c r="R13" s="163" t="str">
        <f t="shared" si="0"/>
        <v/>
      </c>
      <c r="S13" s="163" t="str">
        <f t="shared" si="0"/>
        <v/>
      </c>
      <c r="T13" s="163" t="str">
        <f t="shared" si="0"/>
        <v/>
      </c>
      <c r="U13" s="163" t="str">
        <f t="shared" si="0"/>
        <v/>
      </c>
      <c r="V13" s="163" t="str">
        <f t="shared" si="0"/>
        <v/>
      </c>
      <c r="W13" s="163" t="str">
        <f t="shared" si="0"/>
        <v/>
      </c>
      <c r="X13" s="163" t="str">
        <f t="shared" si="0"/>
        <v/>
      </c>
      <c r="Y13" s="163" t="str">
        <f t="shared" si="0"/>
        <v/>
      </c>
      <c r="Z13" s="163" t="str">
        <f t="shared" si="0"/>
        <v/>
      </c>
      <c r="AA13" s="163" t="str">
        <f t="shared" si="0"/>
        <v/>
      </c>
      <c r="AB13" s="163" t="str">
        <f t="shared" si="0"/>
        <v/>
      </c>
      <c r="AC13" s="163" t="str">
        <f t="shared" si="0"/>
        <v/>
      </c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</row>
    <row r="14" spans="1:57" ht="11.25" customHeight="1">
      <c r="A14" s="96">
        <v>8</v>
      </c>
      <c r="B14" s="155">
        <f t="shared" si="1"/>
        <v>43504</v>
      </c>
      <c r="C14" s="163" t="str">
        <f t="shared" si="0"/>
        <v/>
      </c>
      <c r="D14" s="163" t="str">
        <f t="shared" si="0"/>
        <v/>
      </c>
      <c r="E14" s="163" t="str">
        <f t="shared" si="0"/>
        <v/>
      </c>
      <c r="F14" s="163" t="str">
        <f t="shared" si="0"/>
        <v/>
      </c>
      <c r="G14" s="163" t="str">
        <f t="shared" si="0"/>
        <v/>
      </c>
      <c r="H14" s="163" t="str">
        <f t="shared" si="0"/>
        <v/>
      </c>
      <c r="I14" s="163" t="str">
        <f t="shared" si="0"/>
        <v/>
      </c>
      <c r="J14" s="163" t="str">
        <f t="shared" si="0"/>
        <v/>
      </c>
      <c r="K14" s="163" t="str">
        <f t="shared" si="0"/>
        <v/>
      </c>
      <c r="L14" s="163" t="str">
        <f t="shared" si="0"/>
        <v/>
      </c>
      <c r="M14" s="163" t="str">
        <f t="shared" si="0"/>
        <v/>
      </c>
      <c r="N14" s="163" t="str">
        <f t="shared" si="0"/>
        <v/>
      </c>
      <c r="O14" s="163" t="str">
        <f t="shared" si="0"/>
        <v/>
      </c>
      <c r="P14" s="163" t="str">
        <f t="shared" si="0"/>
        <v/>
      </c>
      <c r="Q14" s="163" t="str">
        <f t="shared" si="0"/>
        <v/>
      </c>
      <c r="R14" s="163" t="str">
        <f t="shared" si="0"/>
        <v/>
      </c>
      <c r="S14" s="163" t="str">
        <f t="shared" si="0"/>
        <v/>
      </c>
      <c r="T14" s="163" t="str">
        <f t="shared" si="0"/>
        <v/>
      </c>
      <c r="U14" s="163" t="str">
        <f t="shared" si="0"/>
        <v/>
      </c>
      <c r="V14" s="163" t="str">
        <f t="shared" si="0"/>
        <v/>
      </c>
      <c r="W14" s="163" t="str">
        <f t="shared" si="0"/>
        <v/>
      </c>
      <c r="X14" s="163" t="str">
        <f t="shared" si="0"/>
        <v/>
      </c>
      <c r="Y14" s="163" t="str">
        <f t="shared" si="0"/>
        <v/>
      </c>
      <c r="Z14" s="163" t="str">
        <f t="shared" si="0"/>
        <v/>
      </c>
      <c r="AA14" s="163" t="str">
        <f t="shared" si="0"/>
        <v/>
      </c>
      <c r="AB14" s="163" t="str">
        <f t="shared" si="0"/>
        <v/>
      </c>
      <c r="AC14" s="163" t="str">
        <f t="shared" si="0"/>
        <v/>
      </c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</row>
    <row r="15" spans="1:57" ht="11.25" customHeight="1">
      <c r="A15" s="96">
        <v>9</v>
      </c>
      <c r="B15" s="155">
        <f t="shared" si="1"/>
        <v>43505</v>
      </c>
      <c r="C15" s="163" t="str">
        <f t="shared" si="0"/>
        <v/>
      </c>
      <c r="D15" s="163" t="str">
        <f t="shared" si="0"/>
        <v/>
      </c>
      <c r="E15" s="163" t="str">
        <f t="shared" si="0"/>
        <v/>
      </c>
      <c r="F15" s="163" t="str">
        <f t="shared" si="0"/>
        <v/>
      </c>
      <c r="G15" s="163" t="str">
        <f t="shared" si="0"/>
        <v/>
      </c>
      <c r="H15" s="163" t="str">
        <f t="shared" si="0"/>
        <v/>
      </c>
      <c r="I15" s="163" t="str">
        <f t="shared" si="0"/>
        <v/>
      </c>
      <c r="J15" s="163" t="str">
        <f t="shared" si="0"/>
        <v/>
      </c>
      <c r="K15" s="163" t="str">
        <f t="shared" si="0"/>
        <v/>
      </c>
      <c r="L15" s="163" t="str">
        <f t="shared" si="0"/>
        <v/>
      </c>
      <c r="M15" s="163" t="str">
        <f t="shared" si="0"/>
        <v/>
      </c>
      <c r="N15" s="163" t="str">
        <f t="shared" si="0"/>
        <v/>
      </c>
      <c r="O15" s="163" t="str">
        <f t="shared" si="0"/>
        <v/>
      </c>
      <c r="P15" s="163" t="str">
        <f t="shared" si="0"/>
        <v/>
      </c>
      <c r="Q15" s="163" t="str">
        <f t="shared" si="0"/>
        <v/>
      </c>
      <c r="R15" s="163" t="str">
        <f t="shared" si="0"/>
        <v/>
      </c>
      <c r="S15" s="163" t="str">
        <f t="shared" si="0"/>
        <v/>
      </c>
      <c r="T15" s="163" t="str">
        <f t="shared" si="0"/>
        <v/>
      </c>
      <c r="U15" s="163" t="str">
        <f t="shared" si="0"/>
        <v/>
      </c>
      <c r="V15" s="163" t="str">
        <f t="shared" si="0"/>
        <v/>
      </c>
      <c r="W15" s="163" t="str">
        <f t="shared" si="0"/>
        <v/>
      </c>
      <c r="X15" s="163" t="str">
        <f t="shared" si="0"/>
        <v/>
      </c>
      <c r="Y15" s="163" t="str">
        <f t="shared" si="0"/>
        <v/>
      </c>
      <c r="Z15" s="163" t="str">
        <f t="shared" si="0"/>
        <v/>
      </c>
      <c r="AA15" s="163" t="str">
        <f t="shared" si="0"/>
        <v/>
      </c>
      <c r="AB15" s="163" t="str">
        <f t="shared" si="0"/>
        <v/>
      </c>
      <c r="AC15" s="163" t="str">
        <f t="shared" si="0"/>
        <v/>
      </c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</row>
    <row r="16" spans="1:57" ht="11.25" customHeight="1">
      <c r="A16" s="96">
        <v>10</v>
      </c>
      <c r="B16" s="155">
        <f t="shared" si="1"/>
        <v>43506</v>
      </c>
      <c r="C16" s="163" t="str">
        <f t="shared" si="0"/>
        <v/>
      </c>
      <c r="D16" s="163" t="str">
        <f t="shared" si="0"/>
        <v/>
      </c>
      <c r="E16" s="163" t="str">
        <f t="shared" si="0"/>
        <v/>
      </c>
      <c r="F16" s="163" t="str">
        <f t="shared" si="0"/>
        <v/>
      </c>
      <c r="G16" s="163" t="str">
        <f t="shared" si="0"/>
        <v/>
      </c>
      <c r="H16" s="163" t="str">
        <f t="shared" si="0"/>
        <v/>
      </c>
      <c r="I16" s="163" t="str">
        <f t="shared" si="0"/>
        <v/>
      </c>
      <c r="J16" s="163" t="str">
        <f t="shared" si="0"/>
        <v/>
      </c>
      <c r="K16" s="163" t="str">
        <f t="shared" si="0"/>
        <v/>
      </c>
      <c r="L16" s="163" t="str">
        <f t="shared" si="0"/>
        <v/>
      </c>
      <c r="M16" s="163" t="str">
        <f t="shared" si="0"/>
        <v/>
      </c>
      <c r="N16" s="163" t="str">
        <f t="shared" si="0"/>
        <v/>
      </c>
      <c r="O16" s="163" t="str">
        <f t="shared" si="0"/>
        <v/>
      </c>
      <c r="P16" s="163" t="str">
        <f t="shared" si="0"/>
        <v/>
      </c>
      <c r="Q16" s="163" t="str">
        <f t="shared" si="0"/>
        <v/>
      </c>
      <c r="R16" s="163" t="str">
        <f t="shared" si="0"/>
        <v/>
      </c>
      <c r="S16" s="163" t="str">
        <f t="shared" si="0"/>
        <v/>
      </c>
      <c r="T16" s="163" t="str">
        <f t="shared" si="0"/>
        <v/>
      </c>
      <c r="U16" s="163" t="str">
        <f t="shared" si="0"/>
        <v/>
      </c>
      <c r="V16" s="163" t="str">
        <f t="shared" si="0"/>
        <v/>
      </c>
      <c r="W16" s="163" t="str">
        <f t="shared" si="0"/>
        <v/>
      </c>
      <c r="X16" s="163" t="str">
        <f t="shared" si="0"/>
        <v/>
      </c>
      <c r="Y16" s="163" t="str">
        <f t="shared" si="0"/>
        <v/>
      </c>
      <c r="Z16" s="163" t="str">
        <f t="shared" si="0"/>
        <v/>
      </c>
      <c r="AA16" s="163" t="str">
        <f t="shared" si="0"/>
        <v/>
      </c>
      <c r="AB16" s="163" t="str">
        <f t="shared" si="0"/>
        <v/>
      </c>
      <c r="AC16" s="163" t="str">
        <f t="shared" si="0"/>
        <v/>
      </c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</row>
    <row r="17" spans="1:57" ht="11.25" customHeight="1">
      <c r="A17" s="96">
        <v>11</v>
      </c>
      <c r="B17" s="155">
        <f t="shared" si="1"/>
        <v>43507</v>
      </c>
      <c r="C17" s="163" t="str">
        <f t="shared" si="0"/>
        <v/>
      </c>
      <c r="D17" s="163" t="str">
        <f t="shared" si="0"/>
        <v/>
      </c>
      <c r="E17" s="163" t="str">
        <f t="shared" si="0"/>
        <v/>
      </c>
      <c r="F17" s="163" t="str">
        <f t="shared" si="0"/>
        <v/>
      </c>
      <c r="G17" s="163" t="str">
        <f t="shared" si="0"/>
        <v/>
      </c>
      <c r="H17" s="163" t="str">
        <f t="shared" si="0"/>
        <v/>
      </c>
      <c r="I17" s="163" t="str">
        <f t="shared" si="0"/>
        <v/>
      </c>
      <c r="J17" s="163" t="str">
        <f t="shared" si="0"/>
        <v/>
      </c>
      <c r="K17" s="163" t="str">
        <f t="shared" si="0"/>
        <v/>
      </c>
      <c r="L17" s="163" t="str">
        <f t="shared" si="0"/>
        <v/>
      </c>
      <c r="M17" s="163" t="str">
        <f t="shared" si="0"/>
        <v/>
      </c>
      <c r="N17" s="163" t="str">
        <f t="shared" si="0"/>
        <v/>
      </c>
      <c r="O17" s="163" t="str">
        <f t="shared" si="0"/>
        <v/>
      </c>
      <c r="P17" s="163" t="str">
        <f t="shared" si="0"/>
        <v/>
      </c>
      <c r="Q17" s="163" t="str">
        <f t="shared" si="0"/>
        <v/>
      </c>
      <c r="R17" s="163" t="str">
        <f t="shared" si="0"/>
        <v/>
      </c>
      <c r="S17" s="163" t="str">
        <f t="shared" si="0"/>
        <v/>
      </c>
      <c r="T17" s="163" t="str">
        <f t="shared" si="0"/>
        <v/>
      </c>
      <c r="U17" s="163" t="str">
        <f t="shared" si="0"/>
        <v/>
      </c>
      <c r="V17" s="163" t="str">
        <f t="shared" si="0"/>
        <v/>
      </c>
      <c r="W17" s="163" t="str">
        <f t="shared" si="0"/>
        <v/>
      </c>
      <c r="X17" s="163" t="str">
        <f t="shared" si="0"/>
        <v/>
      </c>
      <c r="Y17" s="163" t="str">
        <f t="shared" si="0"/>
        <v/>
      </c>
      <c r="Z17" s="163" t="str">
        <f t="shared" si="0"/>
        <v/>
      </c>
      <c r="AA17" s="163" t="str">
        <f t="shared" si="0"/>
        <v/>
      </c>
      <c r="AB17" s="163" t="str">
        <f t="shared" si="0"/>
        <v/>
      </c>
      <c r="AC17" s="163" t="str">
        <f t="shared" si="0"/>
        <v/>
      </c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</row>
    <row r="18" spans="1:57" ht="11.25" customHeight="1">
      <c r="A18" s="96">
        <v>12</v>
      </c>
      <c r="B18" s="155">
        <f t="shared" si="1"/>
        <v>43508</v>
      </c>
      <c r="C18" s="163" t="str">
        <f t="shared" si="0"/>
        <v/>
      </c>
      <c r="D18" s="163" t="str">
        <f t="shared" si="0"/>
        <v/>
      </c>
      <c r="E18" s="163" t="str">
        <f t="shared" si="0"/>
        <v/>
      </c>
      <c r="F18" s="163" t="str">
        <f t="shared" si="0"/>
        <v/>
      </c>
      <c r="G18" s="163" t="str">
        <f t="shared" si="0"/>
        <v/>
      </c>
      <c r="H18" s="163" t="str">
        <f t="shared" si="0"/>
        <v/>
      </c>
      <c r="I18" s="163" t="str">
        <f t="shared" si="0"/>
        <v/>
      </c>
      <c r="J18" s="163" t="str">
        <f t="shared" si="0"/>
        <v/>
      </c>
      <c r="K18" s="163" t="str">
        <f t="shared" si="0"/>
        <v/>
      </c>
      <c r="L18" s="163" t="str">
        <f t="shared" si="0"/>
        <v/>
      </c>
      <c r="M18" s="163" t="str">
        <f t="shared" si="0"/>
        <v/>
      </c>
      <c r="N18" s="163" t="str">
        <f t="shared" si="0"/>
        <v/>
      </c>
      <c r="O18" s="163" t="str">
        <f t="shared" si="0"/>
        <v/>
      </c>
      <c r="P18" s="163" t="str">
        <f t="shared" si="0"/>
        <v/>
      </c>
      <c r="Q18" s="163" t="str">
        <f t="shared" si="0"/>
        <v/>
      </c>
      <c r="R18" s="163" t="str">
        <f t="shared" si="0"/>
        <v/>
      </c>
      <c r="S18" s="163" t="str">
        <f t="shared" si="0"/>
        <v/>
      </c>
      <c r="T18" s="163" t="str">
        <f t="shared" si="0"/>
        <v/>
      </c>
      <c r="U18" s="163" t="str">
        <f t="shared" si="0"/>
        <v/>
      </c>
      <c r="V18" s="163" t="str">
        <f t="shared" si="0"/>
        <v/>
      </c>
      <c r="W18" s="163" t="str">
        <f t="shared" si="0"/>
        <v/>
      </c>
      <c r="X18" s="163" t="str">
        <f t="shared" si="0"/>
        <v/>
      </c>
      <c r="Y18" s="163" t="str">
        <f t="shared" si="0"/>
        <v/>
      </c>
      <c r="Z18" s="163" t="str">
        <f t="shared" si="0"/>
        <v/>
      </c>
      <c r="AA18" s="163" t="str">
        <f t="shared" si="0"/>
        <v/>
      </c>
      <c r="AB18" s="163" t="str">
        <f t="shared" si="0"/>
        <v/>
      </c>
      <c r="AC18" s="163" t="str">
        <f t="shared" si="0"/>
        <v/>
      </c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</row>
    <row r="19" spans="1:57" ht="11.25" customHeight="1">
      <c r="A19" s="96">
        <v>13</v>
      </c>
      <c r="B19" s="155">
        <f t="shared" si="1"/>
        <v>43509</v>
      </c>
      <c r="C19" s="163" t="str">
        <f t="shared" si="0"/>
        <v/>
      </c>
      <c r="D19" s="163" t="str">
        <f t="shared" si="0"/>
        <v/>
      </c>
      <c r="E19" s="163" t="str">
        <f t="shared" si="0"/>
        <v/>
      </c>
      <c r="F19" s="163" t="str">
        <f t="shared" si="0"/>
        <v/>
      </c>
      <c r="G19" s="163" t="str">
        <f t="shared" si="0"/>
        <v/>
      </c>
      <c r="H19" s="163" t="str">
        <f t="shared" si="0"/>
        <v/>
      </c>
      <c r="I19" s="163" t="str">
        <f t="shared" si="0"/>
        <v/>
      </c>
      <c r="J19" s="163" t="str">
        <f t="shared" si="0"/>
        <v/>
      </c>
      <c r="K19" s="163" t="str">
        <f t="shared" si="0"/>
        <v/>
      </c>
      <c r="L19" s="163" t="str">
        <f t="shared" si="0"/>
        <v/>
      </c>
      <c r="M19" s="163" t="str">
        <f t="shared" si="0"/>
        <v/>
      </c>
      <c r="N19" s="163" t="str">
        <f t="shared" si="0"/>
        <v/>
      </c>
      <c r="O19" s="163" t="str">
        <f t="shared" si="0"/>
        <v/>
      </c>
      <c r="P19" s="163" t="str">
        <f t="shared" si="0"/>
        <v/>
      </c>
      <c r="Q19" s="163" t="str">
        <f t="shared" si="0"/>
        <v/>
      </c>
      <c r="R19" s="163" t="str">
        <f t="shared" si="0"/>
        <v/>
      </c>
      <c r="S19" s="163" t="str">
        <f t="shared" si="0"/>
        <v/>
      </c>
      <c r="T19" s="163" t="str">
        <f t="shared" si="0"/>
        <v/>
      </c>
      <c r="U19" s="163" t="str">
        <f t="shared" si="0"/>
        <v/>
      </c>
      <c r="V19" s="163" t="str">
        <f t="shared" si="0"/>
        <v/>
      </c>
      <c r="W19" s="163" t="str">
        <f t="shared" si="0"/>
        <v/>
      </c>
      <c r="X19" s="163" t="str">
        <f t="shared" si="0"/>
        <v/>
      </c>
      <c r="Y19" s="163" t="str">
        <f t="shared" si="0"/>
        <v/>
      </c>
      <c r="Z19" s="163" t="str">
        <f t="shared" si="0"/>
        <v/>
      </c>
      <c r="AA19" s="163" t="str">
        <f t="shared" si="0"/>
        <v/>
      </c>
      <c r="AB19" s="163" t="str">
        <f t="shared" si="0"/>
        <v/>
      </c>
      <c r="AC19" s="163" t="str">
        <f t="shared" si="0"/>
        <v/>
      </c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</row>
    <row r="20" spans="1:57" ht="11.25" customHeight="1">
      <c r="A20" s="96">
        <v>14</v>
      </c>
      <c r="B20" s="155">
        <f t="shared" si="1"/>
        <v>43510</v>
      </c>
      <c r="C20" s="163" t="str">
        <f t="shared" si="0"/>
        <v/>
      </c>
      <c r="D20" s="163" t="str">
        <f t="shared" si="0"/>
        <v/>
      </c>
      <c r="E20" s="163" t="str">
        <f t="shared" si="0"/>
        <v/>
      </c>
      <c r="F20" s="163" t="str">
        <f t="shared" si="0"/>
        <v/>
      </c>
      <c r="G20" s="163" t="str">
        <f t="shared" si="0"/>
        <v/>
      </c>
      <c r="H20" s="163" t="str">
        <f t="shared" si="0"/>
        <v/>
      </c>
      <c r="I20" s="163" t="str">
        <f t="shared" si="0"/>
        <v/>
      </c>
      <c r="J20" s="163" t="str">
        <f t="shared" si="0"/>
        <v/>
      </c>
      <c r="K20" s="163" t="str">
        <f t="shared" si="0"/>
        <v/>
      </c>
      <c r="L20" s="163" t="str">
        <f t="shared" si="0"/>
        <v/>
      </c>
      <c r="M20" s="163" t="str">
        <f t="shared" si="0"/>
        <v/>
      </c>
      <c r="N20" s="163" t="str">
        <f t="shared" si="0"/>
        <v/>
      </c>
      <c r="O20" s="163" t="str">
        <f t="shared" si="0"/>
        <v/>
      </c>
      <c r="P20" s="163" t="str">
        <f t="shared" si="0"/>
        <v/>
      </c>
      <c r="Q20" s="163" t="str">
        <f t="shared" si="0"/>
        <v/>
      </c>
      <c r="R20" s="163" t="str">
        <f t="shared" si="0"/>
        <v/>
      </c>
      <c r="S20" s="163" t="str">
        <f t="shared" si="0"/>
        <v/>
      </c>
      <c r="T20" s="163" t="str">
        <f t="shared" si="0"/>
        <v/>
      </c>
      <c r="U20" s="163" t="str">
        <f t="shared" si="0"/>
        <v/>
      </c>
      <c r="V20" s="163" t="str">
        <f t="shared" si="0"/>
        <v/>
      </c>
      <c r="W20" s="163" t="str">
        <f t="shared" si="0"/>
        <v/>
      </c>
      <c r="X20" s="163" t="str">
        <f t="shared" si="0"/>
        <v/>
      </c>
      <c r="Y20" s="163" t="str">
        <f t="shared" si="0"/>
        <v/>
      </c>
      <c r="Z20" s="163" t="str">
        <f t="shared" si="0"/>
        <v/>
      </c>
      <c r="AA20" s="163" t="str">
        <f t="shared" si="0"/>
        <v/>
      </c>
      <c r="AB20" s="163" t="str">
        <f t="shared" si="0"/>
        <v/>
      </c>
      <c r="AC20" s="163" t="str">
        <f t="shared" si="0"/>
        <v/>
      </c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</row>
    <row r="21" spans="1:57" ht="11.25" customHeight="1">
      <c r="A21" s="96">
        <v>15</v>
      </c>
      <c r="B21" s="155">
        <f t="shared" si="1"/>
        <v>43511</v>
      </c>
      <c r="C21" s="163" t="str">
        <f t="shared" si="0"/>
        <v/>
      </c>
      <c r="D21" s="163" t="str">
        <f t="shared" si="0"/>
        <v/>
      </c>
      <c r="E21" s="163" t="str">
        <f t="shared" si="0"/>
        <v/>
      </c>
      <c r="F21" s="163" t="str">
        <f t="shared" si="0"/>
        <v/>
      </c>
      <c r="G21" s="163" t="str">
        <f t="shared" si="0"/>
        <v/>
      </c>
      <c r="H21" s="163" t="str">
        <f t="shared" si="0"/>
        <v/>
      </c>
      <c r="I21" s="163" t="str">
        <f t="shared" si="0"/>
        <v/>
      </c>
      <c r="J21" s="163" t="str">
        <f t="shared" si="0"/>
        <v/>
      </c>
      <c r="K21" s="163" t="str">
        <f t="shared" si="0"/>
        <v/>
      </c>
      <c r="L21" s="163" t="str">
        <f t="shared" si="0"/>
        <v/>
      </c>
      <c r="M21" s="163" t="str">
        <f t="shared" si="0"/>
        <v/>
      </c>
      <c r="N21" s="163" t="str">
        <f t="shared" si="0"/>
        <v/>
      </c>
      <c r="O21" s="163" t="str">
        <f t="shared" si="0"/>
        <v/>
      </c>
      <c r="P21" s="163" t="str">
        <f t="shared" si="0"/>
        <v/>
      </c>
      <c r="Q21" s="163" t="str">
        <f t="shared" si="0"/>
        <v/>
      </c>
      <c r="R21" s="163" t="str">
        <f t="shared" si="0"/>
        <v/>
      </c>
      <c r="S21" s="163" t="str">
        <f t="shared" si="0"/>
        <v/>
      </c>
      <c r="T21" s="163" t="str">
        <f t="shared" si="0"/>
        <v/>
      </c>
      <c r="U21" s="163" t="str">
        <f t="shared" si="0"/>
        <v/>
      </c>
      <c r="V21" s="163" t="str">
        <f t="shared" si="0"/>
        <v/>
      </c>
      <c r="W21" s="163" t="str">
        <f t="shared" si="0"/>
        <v/>
      </c>
      <c r="X21" s="163" t="str">
        <f t="shared" si="0"/>
        <v/>
      </c>
      <c r="Y21" s="163" t="str">
        <f t="shared" si="0"/>
        <v/>
      </c>
      <c r="Z21" s="163" t="str">
        <f t="shared" si="0"/>
        <v/>
      </c>
      <c r="AA21" s="163" t="str">
        <f t="shared" si="0"/>
        <v/>
      </c>
      <c r="AB21" s="163" t="str">
        <f t="shared" si="0"/>
        <v/>
      </c>
      <c r="AC21" s="163" t="str">
        <f t="shared" si="0"/>
        <v/>
      </c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</row>
    <row r="22" spans="1:57" ht="11.25" customHeight="1">
      <c r="A22" s="96">
        <v>16</v>
      </c>
      <c r="B22" s="155">
        <f t="shared" si="1"/>
        <v>43512</v>
      </c>
      <c r="C22" s="163" t="str">
        <f t="shared" si="0"/>
        <v/>
      </c>
      <c r="D22" s="163" t="str">
        <f t="shared" si="0"/>
        <v/>
      </c>
      <c r="E22" s="163" t="str">
        <f t="shared" si="0"/>
        <v/>
      </c>
      <c r="F22" s="163" t="str">
        <f t="shared" si="0"/>
        <v/>
      </c>
      <c r="G22" s="163" t="str">
        <f t="shared" si="0"/>
        <v/>
      </c>
      <c r="H22" s="163" t="str">
        <f t="shared" si="0"/>
        <v/>
      </c>
      <c r="I22" s="163" t="str">
        <f t="shared" si="0"/>
        <v/>
      </c>
      <c r="J22" s="163" t="str">
        <f t="shared" si="0"/>
        <v/>
      </c>
      <c r="K22" s="163" t="str">
        <f t="shared" si="0"/>
        <v/>
      </c>
      <c r="L22" s="163" t="str">
        <f t="shared" si="0"/>
        <v/>
      </c>
      <c r="M22" s="163" t="str">
        <f t="shared" si="0"/>
        <v/>
      </c>
      <c r="N22" s="163" t="str">
        <f t="shared" si="0"/>
        <v/>
      </c>
      <c r="O22" s="163" t="str">
        <f t="shared" si="0"/>
        <v/>
      </c>
      <c r="P22" s="163" t="str">
        <f t="shared" si="0"/>
        <v/>
      </c>
      <c r="Q22" s="163" t="str">
        <f t="shared" si="0"/>
        <v/>
      </c>
      <c r="R22" s="163" t="str">
        <f t="shared" si="0"/>
        <v/>
      </c>
      <c r="S22" s="163" t="str">
        <f t="shared" si="0"/>
        <v/>
      </c>
      <c r="T22" s="163" t="str">
        <f t="shared" si="0"/>
        <v/>
      </c>
      <c r="U22" s="163" t="str">
        <f t="shared" si="0"/>
        <v/>
      </c>
      <c r="V22" s="163" t="str">
        <f t="shared" si="0"/>
        <v/>
      </c>
      <c r="W22" s="163" t="str">
        <f t="shared" si="0"/>
        <v/>
      </c>
      <c r="X22" s="163" t="str">
        <f t="shared" si="0"/>
        <v/>
      </c>
      <c r="Y22" s="163" t="str">
        <f t="shared" si="0"/>
        <v/>
      </c>
      <c r="Z22" s="163" t="str">
        <f t="shared" si="0"/>
        <v/>
      </c>
      <c r="AA22" s="163" t="str">
        <f t="shared" si="0"/>
        <v/>
      </c>
      <c r="AB22" s="163" t="str">
        <f t="shared" si="0"/>
        <v/>
      </c>
      <c r="AC22" s="163" t="str">
        <f t="shared" si="0"/>
        <v/>
      </c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</row>
    <row r="23" spans="1:57" ht="11.25" customHeight="1">
      <c r="A23" s="96">
        <v>17</v>
      </c>
      <c r="B23" s="155">
        <f t="shared" si="1"/>
        <v>43513</v>
      </c>
      <c r="C23" s="163" t="str">
        <f t="shared" si="0"/>
        <v/>
      </c>
      <c r="D23" s="163" t="str">
        <f t="shared" si="0"/>
        <v/>
      </c>
      <c r="E23" s="163" t="str">
        <f t="shared" si="0"/>
        <v/>
      </c>
      <c r="F23" s="163" t="str">
        <f t="shared" si="0"/>
        <v/>
      </c>
      <c r="G23" s="163" t="str">
        <f t="shared" si="0"/>
        <v/>
      </c>
      <c r="H23" s="163" t="str">
        <f t="shared" si="0"/>
        <v/>
      </c>
      <c r="I23" s="163" t="str">
        <f t="shared" si="0"/>
        <v/>
      </c>
      <c r="J23" s="163" t="str">
        <f t="shared" si="0"/>
        <v/>
      </c>
      <c r="K23" s="163" t="str">
        <f t="shared" si="0"/>
        <v/>
      </c>
      <c r="L23" s="163" t="str">
        <f t="shared" si="0"/>
        <v/>
      </c>
      <c r="M23" s="163" t="str">
        <f t="shared" si="0"/>
        <v/>
      </c>
      <c r="N23" s="163" t="str">
        <f t="shared" si="0"/>
        <v/>
      </c>
      <c r="O23" s="163" t="str">
        <f t="shared" si="0"/>
        <v/>
      </c>
      <c r="P23" s="163" t="str">
        <f t="shared" si="0"/>
        <v/>
      </c>
      <c r="Q23" s="163" t="str">
        <f t="shared" si="0"/>
        <v/>
      </c>
      <c r="R23" s="163" t="str">
        <f t="shared" si="0"/>
        <v/>
      </c>
      <c r="S23" s="163" t="str">
        <f t="shared" si="0"/>
        <v/>
      </c>
      <c r="T23" s="163" t="str">
        <f t="shared" si="0"/>
        <v/>
      </c>
      <c r="U23" s="163" t="str">
        <f t="shared" si="0"/>
        <v/>
      </c>
      <c r="V23" s="163" t="str">
        <f t="shared" si="0"/>
        <v/>
      </c>
      <c r="W23" s="163" t="str">
        <f t="shared" si="0"/>
        <v/>
      </c>
      <c r="X23" s="163" t="str">
        <f t="shared" si="0"/>
        <v/>
      </c>
      <c r="Y23" s="163" t="str">
        <f t="shared" si="0"/>
        <v/>
      </c>
      <c r="Z23" s="163" t="str">
        <f t="shared" si="0"/>
        <v/>
      </c>
      <c r="AA23" s="163" t="str">
        <f t="shared" si="0"/>
        <v/>
      </c>
      <c r="AB23" s="163" t="str">
        <f t="shared" si="0"/>
        <v/>
      </c>
      <c r="AC23" s="163" t="str">
        <f t="shared" si="0"/>
        <v/>
      </c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</row>
    <row r="24" spans="1:57" ht="11.25" customHeight="1">
      <c r="A24" s="96">
        <v>18</v>
      </c>
      <c r="B24" s="155">
        <f t="shared" si="1"/>
        <v>43514</v>
      </c>
      <c r="C24" s="163" t="str">
        <f t="shared" si="0"/>
        <v/>
      </c>
      <c r="D24" s="163" t="str">
        <f t="shared" si="0"/>
        <v/>
      </c>
      <c r="E24" s="163" t="str">
        <f t="shared" si="0"/>
        <v/>
      </c>
      <c r="F24" s="163" t="str">
        <f t="shared" si="0"/>
        <v/>
      </c>
      <c r="G24" s="163" t="str">
        <f t="shared" si="0"/>
        <v/>
      </c>
      <c r="H24" s="163" t="str">
        <f t="shared" si="0"/>
        <v/>
      </c>
      <c r="I24" s="163" t="str">
        <f t="shared" si="0"/>
        <v/>
      </c>
      <c r="J24" s="163" t="str">
        <f t="shared" si="0"/>
        <v/>
      </c>
      <c r="K24" s="163" t="str">
        <f t="shared" si="0"/>
        <v/>
      </c>
      <c r="L24" s="163" t="str">
        <f t="shared" si="0"/>
        <v/>
      </c>
      <c r="M24" s="163" t="str">
        <f t="shared" si="0"/>
        <v/>
      </c>
      <c r="N24" s="163" t="str">
        <f t="shared" si="0"/>
        <v/>
      </c>
      <c r="O24" s="163" t="str">
        <f t="shared" si="0"/>
        <v/>
      </c>
      <c r="P24" s="163" t="str">
        <f t="shared" si="0"/>
        <v/>
      </c>
      <c r="Q24" s="163" t="str">
        <f t="shared" si="0"/>
        <v/>
      </c>
      <c r="R24" s="163" t="str">
        <f t="shared" si="0"/>
        <v/>
      </c>
      <c r="S24" s="163" t="str">
        <f t="shared" si="0"/>
        <v/>
      </c>
      <c r="T24" s="163" t="str">
        <f t="shared" si="0"/>
        <v/>
      </c>
      <c r="U24" s="163" t="str">
        <f t="shared" si="0"/>
        <v/>
      </c>
      <c r="V24" s="163" t="str">
        <f t="shared" si="0"/>
        <v/>
      </c>
      <c r="W24" s="163" t="str">
        <f t="shared" si="0"/>
        <v/>
      </c>
      <c r="X24" s="163" t="str">
        <f t="shared" si="0"/>
        <v/>
      </c>
      <c r="Y24" s="163" t="str">
        <f t="shared" si="0"/>
        <v/>
      </c>
      <c r="Z24" s="163" t="str">
        <f t="shared" si="0"/>
        <v/>
      </c>
      <c r="AA24" s="163" t="str">
        <f t="shared" si="0"/>
        <v/>
      </c>
      <c r="AB24" s="163" t="str">
        <f t="shared" si="0"/>
        <v/>
      </c>
      <c r="AC24" s="163" t="str">
        <f t="shared" si="0"/>
        <v/>
      </c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</row>
    <row r="25" spans="1:57" ht="11.25" customHeight="1">
      <c r="A25" s="96">
        <v>19</v>
      </c>
      <c r="B25" s="155">
        <f t="shared" si="1"/>
        <v>43515</v>
      </c>
      <c r="C25" s="163" t="str">
        <f t="shared" si="0"/>
        <v/>
      </c>
      <c r="D25" s="163" t="str">
        <f t="shared" si="0"/>
        <v/>
      </c>
      <c r="E25" s="163" t="str">
        <f t="shared" si="0"/>
        <v/>
      </c>
      <c r="F25" s="163" t="str">
        <f t="shared" si="0"/>
        <v/>
      </c>
      <c r="G25" s="163" t="str">
        <f t="shared" si="0"/>
        <v/>
      </c>
      <c r="H25" s="163" t="str">
        <f t="shared" si="0"/>
        <v/>
      </c>
      <c r="I25" s="163" t="str">
        <f t="shared" si="0"/>
        <v/>
      </c>
      <c r="J25" s="163" t="str">
        <f t="shared" si="0"/>
        <v/>
      </c>
      <c r="K25" s="163" t="str">
        <f t="shared" si="0"/>
        <v/>
      </c>
      <c r="L25" s="163" t="str">
        <f t="shared" si="0"/>
        <v/>
      </c>
      <c r="M25" s="163" t="str">
        <f t="shared" si="0"/>
        <v/>
      </c>
      <c r="N25" s="163" t="str">
        <f t="shared" si="0"/>
        <v/>
      </c>
      <c r="O25" s="163" t="str">
        <f t="shared" si="0"/>
        <v/>
      </c>
      <c r="P25" s="163" t="str">
        <f t="shared" si="0"/>
        <v/>
      </c>
      <c r="Q25" s="163" t="str">
        <f t="shared" si="0"/>
        <v/>
      </c>
      <c r="R25" s="163" t="str">
        <f t="shared" si="0"/>
        <v/>
      </c>
      <c r="S25" s="163" t="str">
        <f t="shared" si="0"/>
        <v/>
      </c>
      <c r="T25" s="163" t="str">
        <f t="shared" si="0"/>
        <v/>
      </c>
      <c r="U25" s="163" t="str">
        <f t="shared" si="0"/>
        <v/>
      </c>
      <c r="V25" s="163" t="str">
        <f t="shared" si="0"/>
        <v/>
      </c>
      <c r="W25" s="163" t="str">
        <f t="shared" si="0"/>
        <v/>
      </c>
      <c r="X25" s="163" t="str">
        <f t="shared" si="0"/>
        <v/>
      </c>
      <c r="Y25" s="163" t="str">
        <f t="shared" si="0"/>
        <v/>
      </c>
      <c r="Z25" s="163" t="str">
        <f t="shared" si="0"/>
        <v/>
      </c>
      <c r="AA25" s="163" t="str">
        <f t="shared" si="0"/>
        <v/>
      </c>
      <c r="AB25" s="163" t="str">
        <f t="shared" si="0"/>
        <v/>
      </c>
      <c r="AC25" s="163" t="str">
        <f t="shared" si="0"/>
        <v/>
      </c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</row>
    <row r="26" spans="1:57" ht="11.25" customHeight="1">
      <c r="A26" s="96">
        <v>20</v>
      </c>
      <c r="B26" s="155">
        <f t="shared" si="1"/>
        <v>43516</v>
      </c>
      <c r="C26" s="163" t="str">
        <f t="shared" si="0"/>
        <v/>
      </c>
      <c r="D26" s="163" t="str">
        <f t="shared" si="0"/>
        <v/>
      </c>
      <c r="E26" s="163" t="str">
        <f t="shared" si="0"/>
        <v/>
      </c>
      <c r="F26" s="163" t="str">
        <f t="shared" si="0"/>
        <v/>
      </c>
      <c r="G26" s="163" t="str">
        <f t="shared" si="0"/>
        <v/>
      </c>
      <c r="H26" s="163" t="str">
        <f t="shared" si="0"/>
        <v/>
      </c>
      <c r="I26" s="163" t="str">
        <f t="shared" si="0"/>
        <v/>
      </c>
      <c r="J26" s="163" t="str">
        <f t="shared" si="0"/>
        <v/>
      </c>
      <c r="K26" s="163" t="str">
        <f t="shared" si="0"/>
        <v/>
      </c>
      <c r="L26" s="163" t="str">
        <f t="shared" si="0"/>
        <v/>
      </c>
      <c r="M26" s="163" t="str">
        <f t="shared" si="0"/>
        <v/>
      </c>
      <c r="N26" s="163" t="str">
        <f t="shared" si="0"/>
        <v/>
      </c>
      <c r="O26" s="163" t="str">
        <f t="shared" si="0"/>
        <v/>
      </c>
      <c r="P26" s="163" t="str">
        <f t="shared" si="0"/>
        <v/>
      </c>
      <c r="Q26" s="163" t="str">
        <f t="shared" si="0"/>
        <v/>
      </c>
      <c r="R26" s="163" t="str">
        <f t="shared" si="0"/>
        <v/>
      </c>
      <c r="S26" s="163" t="str">
        <f t="shared" si="0"/>
        <v/>
      </c>
      <c r="T26" s="163" t="str">
        <f t="shared" si="0"/>
        <v/>
      </c>
      <c r="U26" s="163" t="str">
        <f t="shared" si="0"/>
        <v/>
      </c>
      <c r="V26" s="163" t="str">
        <f t="shared" si="0"/>
        <v/>
      </c>
      <c r="W26" s="163" t="str">
        <f t="shared" si="0"/>
        <v/>
      </c>
      <c r="X26" s="163" t="str">
        <f t="shared" si="0"/>
        <v/>
      </c>
      <c r="Y26" s="163" t="str">
        <f t="shared" si="0"/>
        <v/>
      </c>
      <c r="Z26" s="163" t="str">
        <f t="shared" si="0"/>
        <v/>
      </c>
      <c r="AA26" s="163" t="str">
        <f t="shared" si="0"/>
        <v/>
      </c>
      <c r="AB26" s="163" t="str">
        <f t="shared" si="0"/>
        <v/>
      </c>
      <c r="AC26" s="163" t="str">
        <f t="shared" si="0"/>
        <v/>
      </c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</row>
    <row r="27" spans="1:57" ht="11.25" customHeight="1">
      <c r="A27" s="96">
        <v>21</v>
      </c>
      <c r="B27" s="155">
        <f t="shared" si="1"/>
        <v>43517</v>
      </c>
      <c r="C27" s="163" t="str">
        <f t="shared" si="0"/>
        <v/>
      </c>
      <c r="D27" s="163" t="str">
        <f t="shared" si="0"/>
        <v/>
      </c>
      <c r="E27" s="163" t="str">
        <f t="shared" si="0"/>
        <v/>
      </c>
      <c r="F27" s="163" t="str">
        <f t="shared" si="0"/>
        <v/>
      </c>
      <c r="G27" s="163" t="str">
        <f t="shared" si="0"/>
        <v/>
      </c>
      <c r="H27" s="163" t="str">
        <f t="shared" si="0"/>
        <v/>
      </c>
      <c r="I27" s="163" t="str">
        <f t="shared" si="0"/>
        <v/>
      </c>
      <c r="J27" s="163" t="str">
        <f t="shared" si="0"/>
        <v/>
      </c>
      <c r="K27" s="163" t="str">
        <f t="shared" si="0"/>
        <v/>
      </c>
      <c r="L27" s="163" t="str">
        <f t="shared" si="0"/>
        <v/>
      </c>
      <c r="M27" s="163" t="str">
        <f t="shared" si="0"/>
        <v/>
      </c>
      <c r="N27" s="163" t="str">
        <f t="shared" si="0"/>
        <v/>
      </c>
      <c r="O27" s="163" t="str">
        <f t="shared" si="0"/>
        <v/>
      </c>
      <c r="P27" s="163" t="str">
        <f t="shared" si="0"/>
        <v/>
      </c>
      <c r="Q27" s="163" t="str">
        <f t="shared" si="0"/>
        <v/>
      </c>
      <c r="R27" s="163" t="str">
        <f t="shared" si="0"/>
        <v/>
      </c>
      <c r="S27" s="163" t="str">
        <f t="shared" si="0"/>
        <v/>
      </c>
      <c r="T27" s="163" t="str">
        <f t="shared" si="0"/>
        <v/>
      </c>
      <c r="U27" s="163" t="str">
        <f t="shared" si="0"/>
        <v/>
      </c>
      <c r="V27" s="163" t="str">
        <f t="shared" si="0"/>
        <v/>
      </c>
      <c r="W27" s="163" t="str">
        <f t="shared" si="0"/>
        <v/>
      </c>
      <c r="X27" s="163" t="str">
        <f t="shared" si="0"/>
        <v/>
      </c>
      <c r="Y27" s="163" t="str">
        <f t="shared" si="0"/>
        <v/>
      </c>
      <c r="Z27" s="163" t="str">
        <f t="shared" si="0"/>
        <v/>
      </c>
      <c r="AA27" s="163" t="str">
        <f t="shared" si="0"/>
        <v/>
      </c>
      <c r="AB27" s="163" t="str">
        <f t="shared" si="0"/>
        <v/>
      </c>
      <c r="AC27" s="163" t="str">
        <f t="shared" si="0"/>
        <v/>
      </c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</row>
    <row r="28" spans="1:57" ht="11.25" customHeight="1">
      <c r="A28" s="96">
        <v>22</v>
      </c>
      <c r="B28" s="155">
        <f t="shared" si="1"/>
        <v>43518</v>
      </c>
      <c r="C28" s="163" t="str">
        <f t="shared" si="0"/>
        <v/>
      </c>
      <c r="D28" s="163" t="str">
        <f t="shared" si="0"/>
        <v/>
      </c>
      <c r="E28" s="163" t="str">
        <f t="shared" si="0"/>
        <v/>
      </c>
      <c r="F28" s="163" t="str">
        <f t="shared" si="0"/>
        <v/>
      </c>
      <c r="G28" s="163" t="str">
        <f t="shared" si="0"/>
        <v/>
      </c>
      <c r="H28" s="163" t="str">
        <f t="shared" si="0"/>
        <v/>
      </c>
      <c r="I28" s="163" t="str">
        <f t="shared" si="0"/>
        <v/>
      </c>
      <c r="J28" s="163" t="str">
        <f t="shared" si="0"/>
        <v/>
      </c>
      <c r="K28" s="163" t="str">
        <f t="shared" si="0"/>
        <v/>
      </c>
      <c r="L28" s="163" t="str">
        <f t="shared" si="0"/>
        <v/>
      </c>
      <c r="M28" s="163" t="str">
        <f t="shared" si="0"/>
        <v/>
      </c>
      <c r="N28" s="163" t="str">
        <f t="shared" si="0"/>
        <v/>
      </c>
      <c r="O28" s="163" t="str">
        <f t="shared" si="0"/>
        <v/>
      </c>
      <c r="P28" s="163" t="str">
        <f t="shared" si="0"/>
        <v/>
      </c>
      <c r="Q28" s="163" t="str">
        <f t="shared" si="0"/>
        <v/>
      </c>
      <c r="R28" s="163" t="str">
        <f t="shared" si="0"/>
        <v/>
      </c>
      <c r="S28" s="163" t="str">
        <f t="shared" si="0"/>
        <v/>
      </c>
      <c r="T28" s="163" t="str">
        <f t="shared" si="0"/>
        <v/>
      </c>
      <c r="U28" s="163" t="str">
        <f t="shared" si="0"/>
        <v/>
      </c>
      <c r="V28" s="163" t="str">
        <f t="shared" si="0"/>
        <v/>
      </c>
      <c r="W28" s="163" t="str">
        <f t="shared" si="0"/>
        <v/>
      </c>
      <c r="X28" s="163" t="str">
        <f t="shared" si="0"/>
        <v/>
      </c>
      <c r="Y28" s="163" t="str">
        <f t="shared" si="0"/>
        <v/>
      </c>
      <c r="Z28" s="163" t="str">
        <f t="shared" si="0"/>
        <v/>
      </c>
      <c r="AA28" s="163" t="str">
        <f t="shared" si="0"/>
        <v/>
      </c>
      <c r="AB28" s="163" t="str">
        <f t="shared" si="0"/>
        <v/>
      </c>
      <c r="AC28" s="163" t="str">
        <f t="shared" si="0"/>
        <v/>
      </c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</row>
    <row r="29" spans="1:57" ht="11.25" customHeight="1">
      <c r="A29" s="96">
        <v>23</v>
      </c>
      <c r="B29" s="155">
        <f t="shared" si="1"/>
        <v>43519</v>
      </c>
      <c r="C29" s="163" t="str">
        <f t="shared" si="0"/>
        <v/>
      </c>
      <c r="D29" s="163" t="str">
        <f t="shared" si="0"/>
        <v/>
      </c>
      <c r="E29" s="163" t="str">
        <f t="shared" si="0"/>
        <v/>
      </c>
      <c r="F29" s="163" t="str">
        <f t="shared" si="0"/>
        <v/>
      </c>
      <c r="G29" s="163" t="str">
        <f t="shared" si="0"/>
        <v/>
      </c>
      <c r="H29" s="163" t="str">
        <f t="shared" si="0"/>
        <v/>
      </c>
      <c r="I29" s="163" t="str">
        <f t="shared" si="0"/>
        <v/>
      </c>
      <c r="J29" s="163" t="str">
        <f t="shared" si="0"/>
        <v/>
      </c>
      <c r="K29" s="163" t="str">
        <f t="shared" si="0"/>
        <v/>
      </c>
      <c r="L29" s="163" t="str">
        <f t="shared" si="0"/>
        <v/>
      </c>
      <c r="M29" s="163" t="str">
        <f t="shared" si="0"/>
        <v/>
      </c>
      <c r="N29" s="163" t="str">
        <f t="shared" si="0"/>
        <v/>
      </c>
      <c r="O29" s="163" t="str">
        <f t="shared" si="0"/>
        <v/>
      </c>
      <c r="P29" s="163" t="str">
        <f t="shared" si="0"/>
        <v/>
      </c>
      <c r="Q29" s="163" t="str">
        <f t="shared" si="0"/>
        <v/>
      </c>
      <c r="R29" s="163" t="str">
        <f t="shared" si="0"/>
        <v/>
      </c>
      <c r="S29" s="163" t="str">
        <f t="shared" si="0"/>
        <v/>
      </c>
      <c r="T29" s="163" t="str">
        <f t="shared" si="0"/>
        <v/>
      </c>
      <c r="U29" s="163" t="str">
        <f t="shared" si="0"/>
        <v/>
      </c>
      <c r="V29" s="163" t="str">
        <f t="shared" si="0"/>
        <v/>
      </c>
      <c r="W29" s="163" t="str">
        <f t="shared" si="0"/>
        <v/>
      </c>
      <c r="X29" s="163" t="str">
        <f t="shared" si="0"/>
        <v/>
      </c>
      <c r="Y29" s="163" t="str">
        <f t="shared" si="0"/>
        <v/>
      </c>
      <c r="Z29" s="163" t="str">
        <f t="shared" si="0"/>
        <v/>
      </c>
      <c r="AA29" s="163" t="str">
        <f t="shared" si="0"/>
        <v/>
      </c>
      <c r="AB29" s="163" t="str">
        <f t="shared" si="0"/>
        <v/>
      </c>
      <c r="AC29" s="163" t="str">
        <f t="shared" si="0"/>
        <v/>
      </c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</row>
    <row r="30" spans="1:57" ht="11.25" customHeight="1">
      <c r="A30" s="96">
        <v>24</v>
      </c>
      <c r="B30" s="155">
        <f t="shared" si="1"/>
        <v>43520</v>
      </c>
      <c r="C30" s="163" t="str">
        <f t="shared" si="0"/>
        <v/>
      </c>
      <c r="D30" s="163" t="str">
        <f t="shared" si="0"/>
        <v/>
      </c>
      <c r="E30" s="163" t="str">
        <f t="shared" si="0"/>
        <v/>
      </c>
      <c r="F30" s="163" t="str">
        <f t="shared" si="0"/>
        <v/>
      </c>
      <c r="G30" s="163" t="str">
        <f t="shared" si="0"/>
        <v/>
      </c>
      <c r="H30" s="163" t="str">
        <f t="shared" si="0"/>
        <v/>
      </c>
      <c r="I30" s="163" t="str">
        <f t="shared" si="0"/>
        <v/>
      </c>
      <c r="J30" s="163" t="str">
        <f t="shared" si="0"/>
        <v/>
      </c>
      <c r="K30" s="163" t="str">
        <f t="shared" si="0"/>
        <v/>
      </c>
      <c r="L30" s="163" t="str">
        <f t="shared" si="0"/>
        <v/>
      </c>
      <c r="M30" s="163" t="str">
        <f t="shared" si="0"/>
        <v/>
      </c>
      <c r="N30" s="163" t="str">
        <f t="shared" si="0"/>
        <v/>
      </c>
      <c r="O30" s="163" t="str">
        <f t="shared" si="0"/>
        <v/>
      </c>
      <c r="P30" s="163" t="str">
        <f t="shared" si="0"/>
        <v/>
      </c>
      <c r="Q30" s="163" t="str">
        <f t="shared" si="0"/>
        <v/>
      </c>
      <c r="R30" s="163" t="str">
        <f t="shared" si="0"/>
        <v/>
      </c>
      <c r="S30" s="163" t="str">
        <f t="shared" si="0"/>
        <v/>
      </c>
      <c r="T30" s="163" t="str">
        <f t="shared" si="0"/>
        <v/>
      </c>
      <c r="U30" s="163" t="str">
        <f t="shared" si="0"/>
        <v/>
      </c>
      <c r="V30" s="163" t="str">
        <f t="shared" si="0"/>
        <v/>
      </c>
      <c r="W30" s="163" t="str">
        <f t="shared" si="0"/>
        <v/>
      </c>
      <c r="X30" s="163" t="str">
        <f t="shared" si="0"/>
        <v/>
      </c>
      <c r="Y30" s="163" t="str">
        <f t="shared" si="0"/>
        <v/>
      </c>
      <c r="Z30" s="163" t="str">
        <f t="shared" si="0"/>
        <v/>
      </c>
      <c r="AA30" s="163" t="str">
        <f t="shared" si="0"/>
        <v/>
      </c>
      <c r="AB30" s="163" t="str">
        <f t="shared" si="0"/>
        <v/>
      </c>
      <c r="AC30" s="163" t="str">
        <f t="shared" si="0"/>
        <v/>
      </c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</row>
    <row r="31" spans="1:57" ht="11.25" customHeight="1">
      <c r="A31" s="96">
        <v>25</v>
      </c>
      <c r="B31" s="155">
        <f t="shared" si="1"/>
        <v>43521</v>
      </c>
      <c r="C31" s="163" t="str">
        <f t="shared" si="0"/>
        <v/>
      </c>
      <c r="D31" s="163" t="str">
        <f t="shared" si="0"/>
        <v/>
      </c>
      <c r="E31" s="163" t="str">
        <f t="shared" si="0"/>
        <v/>
      </c>
      <c r="F31" s="163" t="str">
        <f t="shared" si="0"/>
        <v/>
      </c>
      <c r="G31" s="163" t="str">
        <f t="shared" si="0"/>
        <v/>
      </c>
      <c r="H31" s="163" t="str">
        <f t="shared" si="0"/>
        <v/>
      </c>
      <c r="I31" s="163" t="str">
        <f t="shared" si="0"/>
        <v/>
      </c>
      <c r="J31" s="163" t="str">
        <f t="shared" si="0"/>
        <v/>
      </c>
      <c r="K31" s="163" t="str">
        <f t="shared" si="0"/>
        <v/>
      </c>
      <c r="L31" s="163" t="str">
        <f t="shared" si="0"/>
        <v/>
      </c>
      <c r="M31" s="163" t="str">
        <f t="shared" si="0"/>
        <v/>
      </c>
      <c r="N31" s="163" t="str">
        <f t="shared" si="0"/>
        <v/>
      </c>
      <c r="O31" s="163" t="str">
        <f t="shared" si="0"/>
        <v/>
      </c>
      <c r="P31" s="163" t="str">
        <f t="shared" si="0"/>
        <v/>
      </c>
      <c r="Q31" s="163" t="str">
        <f t="shared" si="0"/>
        <v/>
      </c>
      <c r="R31" s="163" t="str">
        <f t="shared" si="0"/>
        <v/>
      </c>
      <c r="S31" s="163" t="str">
        <f t="shared" si="0"/>
        <v/>
      </c>
      <c r="T31" s="163" t="str">
        <f t="shared" si="0"/>
        <v/>
      </c>
      <c r="U31" s="163" t="str">
        <f t="shared" si="0"/>
        <v/>
      </c>
      <c r="V31" s="163" t="str">
        <f t="shared" si="0"/>
        <v/>
      </c>
      <c r="W31" s="163" t="str">
        <f t="shared" si="0"/>
        <v/>
      </c>
      <c r="X31" s="163" t="str">
        <f t="shared" si="0"/>
        <v/>
      </c>
      <c r="Y31" s="163" t="str">
        <f t="shared" si="0"/>
        <v/>
      </c>
      <c r="Z31" s="163" t="str">
        <f t="shared" si="0"/>
        <v/>
      </c>
      <c r="AA31" s="163" t="str">
        <f t="shared" si="0"/>
        <v/>
      </c>
      <c r="AB31" s="163" t="str">
        <f t="shared" si="0"/>
        <v/>
      </c>
      <c r="AC31" s="163" t="str">
        <f t="shared" si="0"/>
        <v/>
      </c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</row>
    <row r="32" spans="1:57" ht="11.25" customHeight="1">
      <c r="A32" s="96">
        <v>26</v>
      </c>
      <c r="B32" s="155">
        <f t="shared" si="1"/>
        <v>43522</v>
      </c>
      <c r="C32" s="163" t="str">
        <f t="shared" si="0"/>
        <v/>
      </c>
      <c r="D32" s="163" t="str">
        <f t="shared" si="0"/>
        <v/>
      </c>
      <c r="E32" s="163" t="str">
        <f t="shared" si="0"/>
        <v/>
      </c>
      <c r="F32" s="163" t="str">
        <f t="shared" si="0"/>
        <v/>
      </c>
      <c r="G32" s="163" t="str">
        <f t="shared" si="0"/>
        <v/>
      </c>
      <c r="H32" s="163" t="str">
        <f t="shared" si="0"/>
        <v/>
      </c>
      <c r="I32" s="163" t="str">
        <f t="shared" si="0"/>
        <v/>
      </c>
      <c r="J32" s="163" t="str">
        <f t="shared" si="0"/>
        <v/>
      </c>
      <c r="K32" s="163" t="str">
        <f t="shared" si="0"/>
        <v/>
      </c>
      <c r="L32" s="163" t="str">
        <f t="shared" si="0"/>
        <v/>
      </c>
      <c r="M32" s="163" t="str">
        <f t="shared" si="0"/>
        <v/>
      </c>
      <c r="N32" s="163" t="str">
        <f t="shared" si="0"/>
        <v/>
      </c>
      <c r="O32" s="163" t="str">
        <f t="shared" si="0"/>
        <v/>
      </c>
      <c r="P32" s="163" t="str">
        <f t="shared" si="0"/>
        <v/>
      </c>
      <c r="Q32" s="163" t="str">
        <f t="shared" si="0"/>
        <v/>
      </c>
      <c r="R32" s="163" t="str">
        <f t="shared" si="0"/>
        <v/>
      </c>
      <c r="S32" s="163" t="str">
        <f t="shared" si="0"/>
        <v/>
      </c>
      <c r="T32" s="163" t="str">
        <f t="shared" si="0"/>
        <v/>
      </c>
      <c r="U32" s="163" t="str">
        <f t="shared" si="0"/>
        <v/>
      </c>
      <c r="V32" s="163" t="str">
        <f t="shared" si="0"/>
        <v/>
      </c>
      <c r="W32" s="163" t="str">
        <f t="shared" si="0"/>
        <v/>
      </c>
      <c r="X32" s="163" t="str">
        <f t="shared" si="0"/>
        <v/>
      </c>
      <c r="Y32" s="163" t="str">
        <f t="shared" si="0"/>
        <v/>
      </c>
      <c r="Z32" s="163" t="str">
        <f t="shared" si="0"/>
        <v/>
      </c>
      <c r="AA32" s="163" t="str">
        <f t="shared" si="0"/>
        <v/>
      </c>
      <c r="AB32" s="163" t="str">
        <f t="shared" si="0"/>
        <v/>
      </c>
      <c r="AC32" s="163" t="str">
        <f t="shared" si="0"/>
        <v/>
      </c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</row>
    <row r="33" spans="1:57" ht="11.25" customHeight="1">
      <c r="A33" s="96">
        <v>27</v>
      </c>
      <c r="B33" s="155">
        <f t="shared" si="1"/>
        <v>43523</v>
      </c>
      <c r="C33" s="163" t="str">
        <f t="shared" si="0"/>
        <v/>
      </c>
      <c r="D33" s="163" t="str">
        <f t="shared" si="0"/>
        <v/>
      </c>
      <c r="E33" s="163" t="str">
        <f t="shared" si="0"/>
        <v/>
      </c>
      <c r="F33" s="163" t="str">
        <f t="shared" si="0"/>
        <v/>
      </c>
      <c r="G33" s="163" t="str">
        <f t="shared" si="0"/>
        <v/>
      </c>
      <c r="H33" s="163" t="str">
        <f t="shared" si="0"/>
        <v/>
      </c>
      <c r="I33" s="163" t="str">
        <f t="shared" si="0"/>
        <v/>
      </c>
      <c r="J33" s="163" t="str">
        <f t="shared" si="0"/>
        <v/>
      </c>
      <c r="K33" s="163" t="str">
        <f t="shared" si="0"/>
        <v/>
      </c>
      <c r="L33" s="163" t="str">
        <f t="shared" si="0"/>
        <v/>
      </c>
      <c r="M33" s="163" t="str">
        <f t="shared" si="0"/>
        <v/>
      </c>
      <c r="N33" s="163" t="str">
        <f t="shared" si="0"/>
        <v/>
      </c>
      <c r="O33" s="163" t="str">
        <f t="shared" si="0"/>
        <v/>
      </c>
      <c r="P33" s="163" t="str">
        <f t="shared" si="0"/>
        <v/>
      </c>
      <c r="Q33" s="163" t="str">
        <f t="shared" si="0"/>
        <v/>
      </c>
      <c r="R33" s="163" t="str">
        <f t="shared" si="0"/>
        <v/>
      </c>
      <c r="S33" s="163" t="str">
        <f t="shared" si="0"/>
        <v/>
      </c>
      <c r="T33" s="163" t="str">
        <f t="shared" si="0"/>
        <v/>
      </c>
      <c r="U33" s="163" t="str">
        <f t="shared" si="0"/>
        <v/>
      </c>
      <c r="V33" s="163" t="str">
        <f t="shared" si="0"/>
        <v/>
      </c>
      <c r="W33" s="163" t="str">
        <f t="shared" si="0"/>
        <v/>
      </c>
      <c r="X33" s="163" t="str">
        <f t="shared" si="0"/>
        <v/>
      </c>
      <c r="Y33" s="163" t="str">
        <f t="shared" si="0"/>
        <v/>
      </c>
      <c r="Z33" s="163" t="str">
        <f t="shared" si="0"/>
        <v/>
      </c>
      <c r="AA33" s="163" t="str">
        <f t="shared" si="0"/>
        <v/>
      </c>
      <c r="AB33" s="163" t="str">
        <f t="shared" si="0"/>
        <v/>
      </c>
      <c r="AC33" s="163" t="str">
        <f t="shared" si="0"/>
        <v/>
      </c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</row>
    <row r="34" spans="1:57" ht="11.25" customHeight="1">
      <c r="A34" s="96">
        <v>28</v>
      </c>
      <c r="B34" s="155">
        <f t="shared" si="1"/>
        <v>43524</v>
      </c>
      <c r="C34" s="163" t="str">
        <f t="shared" si="0"/>
        <v/>
      </c>
      <c r="D34" s="163" t="str">
        <f t="shared" si="0"/>
        <v/>
      </c>
      <c r="E34" s="163" t="str">
        <f t="shared" si="0"/>
        <v/>
      </c>
      <c r="F34" s="163" t="str">
        <f t="shared" si="0"/>
        <v/>
      </c>
      <c r="G34" s="163" t="str">
        <f t="shared" si="0"/>
        <v/>
      </c>
      <c r="H34" s="163" t="str">
        <f t="shared" si="0"/>
        <v/>
      </c>
      <c r="I34" s="163" t="str">
        <f t="shared" si="0"/>
        <v/>
      </c>
      <c r="J34" s="163" t="str">
        <f t="shared" si="0"/>
        <v/>
      </c>
      <c r="K34" s="163" t="str">
        <f t="shared" si="0"/>
        <v/>
      </c>
      <c r="L34" s="163" t="str">
        <f t="shared" si="0"/>
        <v/>
      </c>
      <c r="M34" s="163" t="str">
        <f t="shared" si="0"/>
        <v/>
      </c>
      <c r="N34" s="163" t="str">
        <f t="shared" si="0"/>
        <v/>
      </c>
      <c r="O34" s="163" t="str">
        <f t="shared" si="0"/>
        <v/>
      </c>
      <c r="P34" s="163" t="str">
        <f t="shared" si="0"/>
        <v/>
      </c>
      <c r="Q34" s="163" t="str">
        <f t="shared" si="0"/>
        <v/>
      </c>
      <c r="R34" s="163" t="str">
        <f t="shared" si="0"/>
        <v/>
      </c>
      <c r="S34" s="163" t="str">
        <f t="shared" si="0"/>
        <v/>
      </c>
      <c r="T34" s="163" t="str">
        <f t="shared" si="0"/>
        <v/>
      </c>
      <c r="U34" s="163" t="str">
        <f t="shared" si="0"/>
        <v/>
      </c>
      <c r="V34" s="163" t="str">
        <f t="shared" si="0"/>
        <v/>
      </c>
      <c r="W34" s="163" t="str">
        <f t="shared" si="0"/>
        <v/>
      </c>
      <c r="X34" s="163" t="str">
        <f t="shared" si="0"/>
        <v/>
      </c>
      <c r="Y34" s="163" t="str">
        <f t="shared" si="0"/>
        <v/>
      </c>
      <c r="Z34" s="163" t="str">
        <f t="shared" si="0"/>
        <v/>
      </c>
      <c r="AA34" s="163" t="str">
        <f t="shared" si="0"/>
        <v/>
      </c>
      <c r="AB34" s="163" t="str">
        <f t="shared" si="0"/>
        <v/>
      </c>
      <c r="AC34" s="163" t="str">
        <f t="shared" si="0"/>
        <v/>
      </c>
      <c r="AE34" s="163"/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</row>
    <row r="35" spans="1:57" ht="11.25" customHeight="1">
      <c r="A35" s="96">
        <v>29</v>
      </c>
      <c r="B35" s="155">
        <f t="shared" si="1"/>
        <v>43525</v>
      </c>
      <c r="C35" s="163" t="str">
        <f t="shared" si="0"/>
        <v/>
      </c>
      <c r="D35" s="163" t="str">
        <f t="shared" si="0"/>
        <v/>
      </c>
      <c r="E35" s="163" t="str">
        <f t="shared" si="0"/>
        <v/>
      </c>
      <c r="F35" s="163" t="str">
        <f t="shared" si="0"/>
        <v/>
      </c>
      <c r="G35" s="163" t="str">
        <f t="shared" si="0"/>
        <v/>
      </c>
      <c r="H35" s="163" t="str">
        <f t="shared" si="0"/>
        <v/>
      </c>
      <c r="I35" s="163" t="str">
        <f t="shared" si="0"/>
        <v/>
      </c>
      <c r="J35" s="163" t="str">
        <f t="shared" si="0"/>
        <v/>
      </c>
      <c r="K35" s="163" t="str">
        <f t="shared" si="0"/>
        <v/>
      </c>
      <c r="L35" s="163" t="str">
        <f t="shared" si="0"/>
        <v/>
      </c>
      <c r="M35" s="163" t="str">
        <f t="shared" si="0"/>
        <v/>
      </c>
      <c r="N35" s="163" t="str">
        <f t="shared" si="0"/>
        <v/>
      </c>
      <c r="O35" s="163" t="str">
        <f t="shared" si="0"/>
        <v/>
      </c>
      <c r="P35" s="163" t="str">
        <f t="shared" si="0"/>
        <v/>
      </c>
      <c r="Q35" s="163" t="str">
        <f t="shared" si="0"/>
        <v/>
      </c>
      <c r="R35" s="163" t="str">
        <f t="shared" si="0"/>
        <v/>
      </c>
      <c r="S35" s="163" t="str">
        <f t="shared" si="0"/>
        <v/>
      </c>
      <c r="T35" s="163" t="str">
        <f t="shared" si="0"/>
        <v/>
      </c>
      <c r="U35" s="163" t="str">
        <f t="shared" si="0"/>
        <v/>
      </c>
      <c r="V35" s="163" t="str">
        <f t="shared" si="0"/>
        <v/>
      </c>
      <c r="W35" s="163" t="str">
        <f t="shared" si="0"/>
        <v/>
      </c>
      <c r="X35" s="163" t="str">
        <f t="shared" si="0"/>
        <v/>
      </c>
      <c r="Y35" s="163" t="str">
        <f t="shared" si="0"/>
        <v/>
      </c>
      <c r="Z35" s="163" t="str">
        <f t="shared" si="0"/>
        <v/>
      </c>
      <c r="AA35" s="163" t="str">
        <f t="shared" si="0"/>
        <v/>
      </c>
      <c r="AB35" s="163" t="str">
        <f t="shared" si="0"/>
        <v/>
      </c>
      <c r="AC35" s="163" t="str">
        <f t="shared" si="0"/>
        <v/>
      </c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</row>
    <row r="36" spans="1:57" ht="11.25" customHeight="1">
      <c r="A36" s="96">
        <v>30</v>
      </c>
      <c r="B36" s="155">
        <f t="shared" si="1"/>
        <v>43526</v>
      </c>
      <c r="C36" s="163" t="str">
        <f t="shared" si="0"/>
        <v/>
      </c>
      <c r="D36" s="163" t="str">
        <f t="shared" si="0"/>
        <v/>
      </c>
      <c r="E36" s="163" t="str">
        <f t="shared" si="0"/>
        <v/>
      </c>
      <c r="F36" s="163" t="str">
        <f t="shared" si="0"/>
        <v/>
      </c>
      <c r="G36" s="163" t="str">
        <f t="shared" si="0"/>
        <v/>
      </c>
      <c r="H36" s="163" t="str">
        <f t="shared" si="0"/>
        <v/>
      </c>
      <c r="I36" s="163" t="str">
        <f t="shared" si="0"/>
        <v/>
      </c>
      <c r="J36" s="163" t="str">
        <f t="shared" si="0"/>
        <v/>
      </c>
      <c r="K36" s="163" t="str">
        <f t="shared" si="0"/>
        <v/>
      </c>
      <c r="L36" s="163" t="str">
        <f t="shared" si="0"/>
        <v/>
      </c>
      <c r="M36" s="163" t="str">
        <f t="shared" si="0"/>
        <v/>
      </c>
      <c r="N36" s="163" t="str">
        <f t="shared" si="0"/>
        <v/>
      </c>
      <c r="O36" s="163" t="str">
        <f t="shared" si="0"/>
        <v/>
      </c>
      <c r="P36" s="163" t="str">
        <f t="shared" si="0"/>
        <v/>
      </c>
      <c r="Q36" s="163" t="str">
        <f t="shared" si="0"/>
        <v/>
      </c>
      <c r="R36" s="163" t="str">
        <f t="shared" si="0"/>
        <v/>
      </c>
      <c r="S36" s="163" t="str">
        <f t="shared" si="0"/>
        <v/>
      </c>
      <c r="T36" s="163" t="str">
        <f t="shared" si="0"/>
        <v/>
      </c>
      <c r="U36" s="163" t="str">
        <f t="shared" si="0"/>
        <v/>
      </c>
      <c r="V36" s="163" t="str">
        <f t="shared" si="0"/>
        <v/>
      </c>
      <c r="W36" s="163" t="str">
        <f t="shared" si="0"/>
        <v/>
      </c>
      <c r="X36" s="163" t="str">
        <f t="shared" si="0"/>
        <v/>
      </c>
      <c r="Y36" s="163" t="str">
        <f t="shared" si="0"/>
        <v/>
      </c>
      <c r="Z36" s="163" t="str">
        <f t="shared" si="0"/>
        <v/>
      </c>
      <c r="AA36" s="163" t="str">
        <f t="shared" si="0"/>
        <v/>
      </c>
      <c r="AB36" s="163" t="str">
        <f t="shared" si="0"/>
        <v/>
      </c>
      <c r="AC36" s="163" t="str">
        <f t="shared" si="0"/>
        <v/>
      </c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</row>
    <row r="37" spans="1:57" ht="11.25" customHeight="1">
      <c r="A37" s="201">
        <v>31</v>
      </c>
      <c r="B37" s="155">
        <f t="shared" si="1"/>
        <v>43527</v>
      </c>
      <c r="C37" s="164" t="str">
        <f t="shared" si="0"/>
        <v/>
      </c>
      <c r="D37" s="164" t="str">
        <f t="shared" si="0"/>
        <v/>
      </c>
      <c r="E37" s="164" t="str">
        <f t="shared" si="0"/>
        <v/>
      </c>
      <c r="F37" s="164" t="str">
        <f t="shared" si="0"/>
        <v/>
      </c>
      <c r="G37" s="164" t="str">
        <f t="shared" si="0"/>
        <v/>
      </c>
      <c r="H37" s="164" t="str">
        <f t="shared" si="0"/>
        <v/>
      </c>
      <c r="I37" s="164" t="str">
        <f t="shared" si="0"/>
        <v/>
      </c>
      <c r="J37" s="164" t="str">
        <f t="shared" si="0"/>
        <v/>
      </c>
      <c r="K37" s="164" t="str">
        <f t="shared" si="0"/>
        <v/>
      </c>
      <c r="L37" s="164" t="str">
        <f t="shared" si="0"/>
        <v/>
      </c>
      <c r="M37" s="164" t="str">
        <f t="shared" si="0"/>
        <v/>
      </c>
      <c r="N37" s="164" t="str">
        <f t="shared" si="0"/>
        <v/>
      </c>
      <c r="O37" s="164" t="str">
        <f t="shared" si="0"/>
        <v/>
      </c>
      <c r="P37" s="164" t="str">
        <f t="shared" si="0"/>
        <v/>
      </c>
      <c r="Q37" s="164" t="str">
        <f t="shared" si="0"/>
        <v/>
      </c>
      <c r="R37" s="164" t="str">
        <f t="shared" si="0"/>
        <v/>
      </c>
      <c r="S37" s="164" t="str">
        <f t="shared" si="0"/>
        <v/>
      </c>
      <c r="T37" s="164" t="str">
        <f t="shared" si="0"/>
        <v/>
      </c>
      <c r="U37" s="164" t="str">
        <f t="shared" si="0"/>
        <v/>
      </c>
      <c r="V37" s="164" t="str">
        <f t="shared" si="0"/>
        <v/>
      </c>
      <c r="W37" s="164" t="str">
        <f t="shared" si="0"/>
        <v/>
      </c>
      <c r="X37" s="164" t="str">
        <f t="shared" si="0"/>
        <v/>
      </c>
      <c r="Y37" s="164" t="str">
        <f t="shared" si="0"/>
        <v/>
      </c>
      <c r="Z37" s="164" t="str">
        <f t="shared" si="0"/>
        <v/>
      </c>
      <c r="AA37" s="164" t="str">
        <f t="shared" si="0"/>
        <v/>
      </c>
      <c r="AB37" s="164" t="str">
        <f t="shared" si="0"/>
        <v/>
      </c>
      <c r="AC37" s="164" t="str">
        <f t="shared" si="0"/>
        <v/>
      </c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</row>
    <row r="38" spans="1:57" ht="11.25" customHeight="1">
      <c r="A38" s="151" t="s">
        <v>33</v>
      </c>
      <c r="B38" s="156"/>
      <c r="C38" s="166" t="str">
        <f>IF(AE38="","",TEXT(ROUND(AE38,(IF(C$5="",100,C$5)-1)-INT(LOG(ABS(AE38)+(AE38=0)))),"#,##0"&amp;IF(INT(LOG(ABS(ROUND(AE38,(IF(C$5="",100,C$5)-1)-INT(LOG(ABS(AE38)+(AE38=0)))))+(ROUND(AE38,(IF(C$5="",100,C$5)-1)-INT(LOG(ABS(AE38)+(AE38=0))))=0)))+1&gt;=IF(C$5="",100,C$5),"",IF(C$6&gt;0,".","")&amp;REPT("0",IF(IF(C$5="",100,C$5)-INT(LOG(ABS(ROUND(AE38,(IF(C$5="",100,C$5)-1)-INT(LOG(ABS(AE38)+(AE38=0)))))+(ROUND(AE38,(IF(C$5="",100,C$5)-1)-INT(LOG(ABS(AE38)+(AE38=0))))=0)))-1&gt;C$6,C$6,IF(C$5="",100,C$5)-INT(LOG(ABS(ROUND(AE38,(IF(C$5="",100,C$5)-1)-INT(LOG(ABS(AE38)+(AE38=0)))))+(ROUND(AE38,(IF(C$5="",100,C$5)-1)-INT(LOG(ABS(AE38)+(AE38=0))))=0)))-1)))))</f>
        <v/>
      </c>
      <c r="D38" s="161" t="s">
        <v>58</v>
      </c>
      <c r="E38" s="161" t="s">
        <v>58</v>
      </c>
      <c r="F38" s="161" t="s">
        <v>58</v>
      </c>
      <c r="G38" s="166" t="str">
        <f>IF(AI38="","",TEXT(ROUND(AI38,(IF(G$5="",100,G$5)-1)-INT(LOG(ABS(AI38)+(AI38=0)))),"#,##0"&amp;IF(INT(LOG(ABS(ROUND(AI38,(IF(G$5="",100,G$5)-1)-INT(LOG(ABS(AI38)+(AI38=0)))))+(ROUND(AI38,(IF(G$5="",100,G$5)-1)-INT(LOG(ABS(AI38)+(AI38=0))))=0)))+1&gt;=IF(G$5="",100,G$5),"",IF(G$6&gt;0,".","")&amp;REPT("0",IF(IF(G$5="",100,G$5)-INT(LOG(ABS(ROUND(AI38,(IF(G$5="",100,G$5)-1)-INT(LOG(ABS(AI38)+(AI38=0)))))+(ROUND(AI38,(IF(G$5="",100,G$5)-1)-INT(LOG(ABS(AI38)+(AI38=0))))=0)))-1&gt;G$6,G$6,IF(G$5="",100,G$5)-INT(LOG(ABS(ROUND(AI38,(IF(G$5="",100,G$5)-1)-INT(LOG(ABS(AI38)+(AI38=0)))))+(ROUND(AI38,(IF(G$5="",100,G$5)-1)-INT(LOG(ABS(AI38)+(AI38=0))))=0)))-1)))))</f>
        <v/>
      </c>
      <c r="H38" s="161" t="s">
        <v>58</v>
      </c>
      <c r="I38" s="161" t="s">
        <v>58</v>
      </c>
      <c r="J38" s="161" t="s">
        <v>58</v>
      </c>
      <c r="K38" s="161" t="s">
        <v>58</v>
      </c>
      <c r="L38" s="161" t="s">
        <v>58</v>
      </c>
      <c r="M38" s="161" t="s">
        <v>58</v>
      </c>
      <c r="N38" s="161" t="s">
        <v>58</v>
      </c>
      <c r="O38" s="161" t="s">
        <v>58</v>
      </c>
      <c r="P38" s="161" t="s">
        <v>58</v>
      </c>
      <c r="Q38" s="166" t="str">
        <f t="shared" ref="Q38:T42" si="2">IF(AS38="","",TEXT(ROUND(AS38,(IF(Q$5="",100,Q$5)-1)-INT(LOG(ABS(AS38)+(AS38=0)))),"#,##0"&amp;IF(INT(LOG(ABS(ROUND(AS38,(IF(Q$5="",100,Q$5)-1)-INT(LOG(ABS(AS38)+(AS38=0)))))+(ROUND(AS38,(IF(Q$5="",100,Q$5)-1)-INT(LOG(ABS(AS38)+(AS38=0))))=0)))+1&gt;=IF(Q$5="",100,Q$5),"",IF(Q$6&gt;0,".","")&amp;REPT("0",IF(IF(Q$5="",100,Q$5)-INT(LOG(ABS(ROUND(AS38,(IF(Q$5="",100,Q$5)-1)-INT(LOG(ABS(AS38)+(AS38=0)))))+(ROUND(AS38,(IF(Q$5="",100,Q$5)-1)-INT(LOG(ABS(AS38)+(AS38=0))))=0)))-1&gt;Q$6,Q$6,IF(Q$5="",100,Q$5)-INT(LOG(ABS(ROUND(AS38,(IF(Q$5="",100,Q$5)-1)-INT(LOG(ABS(AS38)+(AS38=0)))))+(ROUND(AS38,(IF(Q$5="",100,Q$5)-1)-INT(LOG(ABS(AS38)+(AS38=0))))=0)))-1)))))</f>
        <v/>
      </c>
      <c r="R38" s="166" t="str">
        <f t="shared" si="2"/>
        <v/>
      </c>
      <c r="S38" s="166" t="str">
        <f t="shared" si="2"/>
        <v/>
      </c>
      <c r="T38" s="166" t="str">
        <f t="shared" si="2"/>
        <v/>
      </c>
      <c r="U38" s="161" t="s">
        <v>58</v>
      </c>
      <c r="V38" s="161" t="s">
        <v>58</v>
      </c>
      <c r="W38" s="161" t="s">
        <v>58</v>
      </c>
      <c r="X38" s="166" t="str">
        <f t="shared" ref="X38:AC42" si="3">IF(AZ38="","",TEXT(ROUND(AZ38,(IF(X$5="",100,X$5)-1)-INT(LOG(ABS(AZ38)+(AZ38=0)))),"#,##0"&amp;IF(INT(LOG(ABS(ROUND(AZ38,(IF(X$5="",100,X$5)-1)-INT(LOG(ABS(AZ38)+(AZ38=0)))))+(ROUND(AZ38,(IF(X$5="",100,X$5)-1)-INT(LOG(ABS(AZ38)+(AZ38=0))))=0)))+1&gt;=IF(X$5="",100,X$5),"",IF(X$6&gt;0,".","")&amp;REPT("0",IF(IF(X$5="",100,X$5)-INT(LOG(ABS(ROUND(AZ38,(IF(X$5="",100,X$5)-1)-INT(LOG(ABS(AZ38)+(AZ38=0)))))+(ROUND(AZ38,(IF(X$5="",100,X$5)-1)-INT(LOG(ABS(AZ38)+(AZ38=0))))=0)))-1&gt;X$6,X$6,IF(X$5="",100,X$5)-INT(LOG(ABS(ROUND(AZ38,(IF(X$5="",100,X$5)-1)-INT(LOG(ABS(AZ38)+(AZ38=0)))))+(ROUND(AZ38,(IF(X$5="",100,X$5)-1)-INT(LOG(ABS(AZ38)+(AZ38=0))))=0)))-1)))))</f>
        <v/>
      </c>
      <c r="Y38" s="166" t="str">
        <f t="shared" si="3"/>
        <v/>
      </c>
      <c r="Z38" s="166" t="str">
        <f t="shared" si="3"/>
        <v/>
      </c>
      <c r="AA38" s="166" t="str">
        <f t="shared" si="3"/>
        <v/>
      </c>
      <c r="AB38" s="166" t="str">
        <f t="shared" si="3"/>
        <v/>
      </c>
      <c r="AC38" s="166" t="str">
        <f t="shared" si="3"/>
        <v/>
      </c>
      <c r="AE38" s="176" t="str">
        <f>IF(COUNT(AE7:AE37)=0,"",SUM(AE7:AE37))</f>
        <v/>
      </c>
      <c r="AF38" s="175" t="s">
        <v>58</v>
      </c>
      <c r="AG38" s="175" t="s">
        <v>58</v>
      </c>
      <c r="AH38" s="175" t="s">
        <v>58</v>
      </c>
      <c r="AI38" s="176" t="str">
        <f>IF(COUNT(AI7:AI37)=0,"",SUM(AI7:AI37))</f>
        <v/>
      </c>
      <c r="AJ38" s="175" t="s">
        <v>58</v>
      </c>
      <c r="AK38" s="175" t="s">
        <v>58</v>
      </c>
      <c r="AL38" s="175" t="s">
        <v>58</v>
      </c>
      <c r="AM38" s="175" t="s">
        <v>58</v>
      </c>
      <c r="AN38" s="175" t="s">
        <v>58</v>
      </c>
      <c r="AO38" s="175" t="s">
        <v>58</v>
      </c>
      <c r="AP38" s="175" t="s">
        <v>58</v>
      </c>
      <c r="AQ38" s="175" t="s">
        <v>58</v>
      </c>
      <c r="AR38" s="175" t="s">
        <v>58</v>
      </c>
      <c r="AS38" s="176" t="str">
        <f>IF(COUNT(AS7:AS37)=0,"",SUM(AS7:AS37))</f>
        <v/>
      </c>
      <c r="AT38" s="176" t="str">
        <f>IF(COUNT(AT7:AT37)=0,"",SUM(AT7:AT37))</f>
        <v/>
      </c>
      <c r="AU38" s="176" t="str">
        <f>IF(COUNT(AU7:AU37)=0,"",SUM(AU7:AU37))</f>
        <v/>
      </c>
      <c r="AV38" s="176" t="str">
        <f>IF(COUNT(AV7:AV37)=0,"",SUM(AV7:AV37))</f>
        <v/>
      </c>
      <c r="AW38" s="175" t="s">
        <v>58</v>
      </c>
      <c r="AX38" s="175" t="s">
        <v>58</v>
      </c>
      <c r="AY38" s="175" t="s">
        <v>58</v>
      </c>
      <c r="AZ38" s="176" t="str">
        <f t="shared" ref="AZ38:BE38" si="4">IF(COUNT(AZ7:AZ37)=0,"",SUM(AZ7:AZ37))</f>
        <v/>
      </c>
      <c r="BA38" s="176" t="str">
        <f t="shared" si="4"/>
        <v/>
      </c>
      <c r="BB38" s="176" t="str">
        <f t="shared" si="4"/>
        <v/>
      </c>
      <c r="BC38" s="176" t="str">
        <f t="shared" si="4"/>
        <v/>
      </c>
      <c r="BD38" s="176" t="str">
        <f t="shared" si="4"/>
        <v/>
      </c>
      <c r="BE38" s="176" t="str">
        <f t="shared" si="4"/>
        <v/>
      </c>
    </row>
    <row r="39" spans="1:57" ht="11.25" customHeight="1">
      <c r="A39" s="152" t="s">
        <v>34</v>
      </c>
      <c r="B39" s="157"/>
      <c r="C39" s="163" t="str">
        <f>IF(AE39="","",TEXT(ROUND(AE39,(IF(C$5="",100,C$5)-1)-INT(LOG(ABS(AE39)+(AE39=0)))),"#,##0"&amp;IF(INT(LOG(ABS(ROUND(AE39,(IF(C$5="",100,C$5)-1)-INT(LOG(ABS(AE39)+(AE39=0)))))+(ROUND(AE39,(IF(C$5="",100,C$5)-1)-INT(LOG(ABS(AE39)+(AE39=0))))=0)))+1&gt;=IF(C$5="",100,C$5),"",IF(C$6&gt;0,".","")&amp;REPT("0",IF(IF(C$5="",100,C$5)-INT(LOG(ABS(ROUND(AE39,(IF(C$5="",100,C$5)-1)-INT(LOG(ABS(AE39)+(AE39=0)))))+(ROUND(AE39,(IF(C$5="",100,C$5)-1)-INT(LOG(ABS(AE39)+(AE39=0))))=0)))-1&gt;C$6,C$6,IF(C$5="",100,C$5)-INT(LOG(ABS(ROUND(AE39,(IF(C$5="",100,C$5)-1)-INT(LOG(ABS(AE39)+(AE39=0)))))+(ROUND(AE39,(IF(C$5="",100,C$5)-1)-INT(LOG(ABS(AE39)+(AE39=0))))=0)))-1)))))</f>
        <v/>
      </c>
      <c r="D39" s="163" t="str">
        <f t="shared" ref="D39:F41" si="5">IF(AF39="","",TEXT(ROUND(AF39,(IF(D$5="",100,D$5)-1)-INT(LOG(ABS(AF39)+(AF39=0)))),"#,##0"&amp;IF(INT(LOG(ABS(ROUND(AF39,(IF(D$5="",100,D$5)-1)-INT(LOG(ABS(AF39)+(AF39=0)))))+(ROUND(AF39,(IF(D$5="",100,D$5)-1)-INT(LOG(ABS(AF39)+(AF39=0))))=0)))+1&gt;=IF(D$5="",100,D$5),"",IF(D$6&gt;0,".","")&amp;REPT("0",IF(IF(D$5="",100,D$5)-INT(LOG(ABS(ROUND(AF39,(IF(D$5="",100,D$5)-1)-INT(LOG(ABS(AF39)+(AF39=0)))))+(ROUND(AF39,(IF(D$5="",100,D$5)-1)-INT(LOG(ABS(AF39)+(AF39=0))))=0)))-1&gt;D$6,D$6,IF(D$5="",100,D$5)-INT(LOG(ABS(ROUND(AF39,(IF(D$5="",100,D$5)-1)-INT(LOG(ABS(AF39)+(AF39=0)))))+(ROUND(AF39,(IF(D$5="",100,D$5)-1)-INT(LOG(ABS(AF39)+(AF39=0))))=0)))-1)))))</f>
        <v/>
      </c>
      <c r="E39" s="163" t="str">
        <f t="shared" si="5"/>
        <v/>
      </c>
      <c r="F39" s="163" t="str">
        <f t="shared" si="5"/>
        <v/>
      </c>
      <c r="G39" s="163" t="str">
        <f>IF(AI39="","",TEXT(ROUND(AI39,(IF(G$5="",100,G$5)-1)-INT(LOG(ABS(AI39)+(AI39=0)))),"#,##0"&amp;IF(INT(LOG(ABS(ROUND(AI39,(IF(G$5="",100,G$5)-1)-INT(LOG(ABS(AI39)+(AI39=0)))))+(ROUND(AI39,(IF(G$5="",100,G$5)-1)-INT(LOG(ABS(AI39)+(AI39=0))))=0)))+1&gt;=IF(G$5="",100,G$5),"",IF(G$6&gt;0,".","")&amp;REPT("0",IF(IF(G$5="",100,G$5)-INT(LOG(ABS(ROUND(AI39,(IF(G$5="",100,G$5)-1)-INT(LOG(ABS(AI39)+(AI39=0)))))+(ROUND(AI39,(IF(G$5="",100,G$5)-1)-INT(LOG(ABS(AI39)+(AI39=0))))=0)))-1&gt;G$6,G$6,IF(G$5="",100,G$5)-INT(LOG(ABS(ROUND(AI39,(IF(G$5="",100,G$5)-1)-INT(LOG(ABS(AI39)+(AI39=0)))))+(ROUND(AI39,(IF(G$5="",100,G$5)-1)-INT(LOG(ABS(AI39)+(AI39=0))))=0)))-1)))))</f>
        <v/>
      </c>
      <c r="H39" s="163" t="str">
        <f t="shared" ref="H39:P41" si="6">IF(AJ39="","",TEXT(ROUND(AJ39,(IF(H$5="",100,H$5)-1)-INT(LOG(ABS(AJ39)+(AJ39=0)))),"#,##0"&amp;IF(INT(LOG(ABS(ROUND(AJ39,(IF(H$5="",100,H$5)-1)-INT(LOG(ABS(AJ39)+(AJ39=0)))))+(ROUND(AJ39,(IF(H$5="",100,H$5)-1)-INT(LOG(ABS(AJ39)+(AJ39=0))))=0)))+1&gt;=IF(H$5="",100,H$5),"",IF(H$6&gt;0,".","")&amp;REPT("0",IF(IF(H$5="",100,H$5)-INT(LOG(ABS(ROUND(AJ39,(IF(H$5="",100,H$5)-1)-INT(LOG(ABS(AJ39)+(AJ39=0)))))+(ROUND(AJ39,(IF(H$5="",100,H$5)-1)-INT(LOG(ABS(AJ39)+(AJ39=0))))=0)))-1&gt;H$6,H$6,IF(H$5="",100,H$5)-INT(LOG(ABS(ROUND(AJ39,(IF(H$5="",100,H$5)-1)-INT(LOG(ABS(AJ39)+(AJ39=0)))))+(ROUND(AJ39,(IF(H$5="",100,H$5)-1)-INT(LOG(ABS(AJ39)+(AJ39=0))))=0)))-1)))))</f>
        <v/>
      </c>
      <c r="I39" s="163" t="str">
        <f t="shared" si="6"/>
        <v/>
      </c>
      <c r="J39" s="163" t="str">
        <f t="shared" si="6"/>
        <v/>
      </c>
      <c r="K39" s="163" t="str">
        <f t="shared" si="6"/>
        <v/>
      </c>
      <c r="L39" s="163" t="str">
        <f t="shared" si="6"/>
        <v/>
      </c>
      <c r="M39" s="163" t="str">
        <f t="shared" si="6"/>
        <v/>
      </c>
      <c r="N39" s="163" t="str">
        <f t="shared" si="6"/>
        <v/>
      </c>
      <c r="O39" s="163" t="str">
        <f t="shared" si="6"/>
        <v/>
      </c>
      <c r="P39" s="163" t="str">
        <f t="shared" si="6"/>
        <v/>
      </c>
      <c r="Q39" s="163" t="str">
        <f t="shared" si="2"/>
        <v/>
      </c>
      <c r="R39" s="163" t="str">
        <f t="shared" si="2"/>
        <v/>
      </c>
      <c r="S39" s="163" t="str">
        <f t="shared" si="2"/>
        <v/>
      </c>
      <c r="T39" s="163" t="str">
        <f t="shared" si="2"/>
        <v/>
      </c>
      <c r="U39" s="163" t="str">
        <f t="shared" ref="U39:W41" si="7">IF(AW39="","",TEXT(ROUND(AW39,(IF(U$5="",100,U$5)-1)-INT(LOG(ABS(AW39)+(AW39=0)))),"#,##0"&amp;IF(INT(LOG(ABS(ROUND(AW39,(IF(U$5="",100,U$5)-1)-INT(LOG(ABS(AW39)+(AW39=0)))))+(ROUND(AW39,(IF(U$5="",100,U$5)-1)-INT(LOG(ABS(AW39)+(AW39=0))))=0)))+1&gt;=IF(U$5="",100,U$5),"",IF(U$6&gt;0,".","")&amp;REPT("0",IF(IF(U$5="",100,U$5)-INT(LOG(ABS(ROUND(AW39,(IF(U$5="",100,U$5)-1)-INT(LOG(ABS(AW39)+(AW39=0)))))+(ROUND(AW39,(IF(U$5="",100,U$5)-1)-INT(LOG(ABS(AW39)+(AW39=0))))=0)))-1&gt;U$6,U$6,IF(U$5="",100,U$5)-INT(LOG(ABS(ROUND(AW39,(IF(U$5="",100,U$5)-1)-INT(LOG(ABS(AW39)+(AW39=0)))))+(ROUND(AW39,(IF(U$5="",100,U$5)-1)-INT(LOG(ABS(AW39)+(AW39=0))))=0)))-1)))))</f>
        <v/>
      </c>
      <c r="V39" s="163" t="str">
        <f t="shared" si="7"/>
        <v/>
      </c>
      <c r="W39" s="163" t="str">
        <f t="shared" si="7"/>
        <v/>
      </c>
      <c r="X39" s="163" t="str">
        <f t="shared" si="3"/>
        <v/>
      </c>
      <c r="Y39" s="163" t="str">
        <f t="shared" si="3"/>
        <v/>
      </c>
      <c r="Z39" s="163" t="str">
        <f t="shared" si="3"/>
        <v/>
      </c>
      <c r="AA39" s="163" t="str">
        <f t="shared" si="3"/>
        <v/>
      </c>
      <c r="AB39" s="163" t="str">
        <f t="shared" si="3"/>
        <v/>
      </c>
      <c r="AC39" s="163" t="str">
        <f t="shared" si="3"/>
        <v/>
      </c>
      <c r="AE39" s="176" t="str">
        <f t="shared" ref="AE39:BE39" si="8">IF(COUNT(AE7:AE37)=0,"",AVERAGE(AE7:AE37))</f>
        <v/>
      </c>
      <c r="AF39" s="176" t="str">
        <f t="shared" si="8"/>
        <v/>
      </c>
      <c r="AG39" s="176" t="str">
        <f t="shared" si="8"/>
        <v/>
      </c>
      <c r="AH39" s="176" t="str">
        <f t="shared" si="8"/>
        <v/>
      </c>
      <c r="AI39" s="176" t="str">
        <f t="shared" si="8"/>
        <v/>
      </c>
      <c r="AJ39" s="176" t="str">
        <f t="shared" si="8"/>
        <v/>
      </c>
      <c r="AK39" s="176" t="str">
        <f t="shared" si="8"/>
        <v/>
      </c>
      <c r="AL39" s="176" t="str">
        <f t="shared" si="8"/>
        <v/>
      </c>
      <c r="AM39" s="176" t="str">
        <f t="shared" si="8"/>
        <v/>
      </c>
      <c r="AN39" s="176" t="str">
        <f t="shared" si="8"/>
        <v/>
      </c>
      <c r="AO39" s="176" t="str">
        <f t="shared" si="8"/>
        <v/>
      </c>
      <c r="AP39" s="176" t="str">
        <f t="shared" si="8"/>
        <v/>
      </c>
      <c r="AQ39" s="176" t="str">
        <f t="shared" si="8"/>
        <v/>
      </c>
      <c r="AR39" s="176" t="str">
        <f t="shared" si="8"/>
        <v/>
      </c>
      <c r="AS39" s="176" t="str">
        <f t="shared" si="8"/>
        <v/>
      </c>
      <c r="AT39" s="176" t="str">
        <f t="shared" si="8"/>
        <v/>
      </c>
      <c r="AU39" s="176" t="str">
        <f t="shared" si="8"/>
        <v/>
      </c>
      <c r="AV39" s="176" t="str">
        <f t="shared" si="8"/>
        <v/>
      </c>
      <c r="AW39" s="176" t="str">
        <f t="shared" si="8"/>
        <v/>
      </c>
      <c r="AX39" s="176" t="str">
        <f t="shared" si="8"/>
        <v/>
      </c>
      <c r="AY39" s="176" t="str">
        <f t="shared" si="8"/>
        <v/>
      </c>
      <c r="AZ39" s="176" t="str">
        <f t="shared" si="8"/>
        <v/>
      </c>
      <c r="BA39" s="176" t="str">
        <f t="shared" si="8"/>
        <v/>
      </c>
      <c r="BB39" s="176" t="str">
        <f t="shared" si="8"/>
        <v/>
      </c>
      <c r="BC39" s="176" t="str">
        <f t="shared" si="8"/>
        <v/>
      </c>
      <c r="BD39" s="176" t="str">
        <f t="shared" si="8"/>
        <v/>
      </c>
      <c r="BE39" s="176" t="str">
        <f t="shared" si="8"/>
        <v/>
      </c>
    </row>
    <row r="40" spans="1:57" ht="11.25" customHeight="1">
      <c r="A40" s="152" t="s">
        <v>35</v>
      </c>
      <c r="B40" s="157"/>
      <c r="C40" s="163" t="str">
        <f>IF(AE40="","",TEXT(ROUND(AE40,(IF(C$5="",100,C$5)-1)-INT(LOG(ABS(AE40)+(AE40=0)))),"#,##0"&amp;IF(INT(LOG(ABS(ROUND(AE40,(IF(C$5="",100,C$5)-1)-INT(LOG(ABS(AE40)+(AE40=0)))))+(ROUND(AE40,(IF(C$5="",100,C$5)-1)-INT(LOG(ABS(AE40)+(AE40=0))))=0)))+1&gt;=IF(C$5="",100,C$5),"",IF(C$6&gt;0,".","")&amp;REPT("0",IF(IF(C$5="",100,C$5)-INT(LOG(ABS(ROUND(AE40,(IF(C$5="",100,C$5)-1)-INT(LOG(ABS(AE40)+(AE40=0)))))+(ROUND(AE40,(IF(C$5="",100,C$5)-1)-INT(LOG(ABS(AE40)+(AE40=0))))=0)))-1&gt;C$6,C$6,IF(C$5="",100,C$5)-INT(LOG(ABS(ROUND(AE40,(IF(C$5="",100,C$5)-1)-INT(LOG(ABS(AE40)+(AE40=0)))))+(ROUND(AE40,(IF(C$5="",100,C$5)-1)-INT(LOG(ABS(AE40)+(AE40=0))))=0)))-1)))))</f>
        <v/>
      </c>
      <c r="D40" s="163" t="str">
        <f t="shared" si="5"/>
        <v/>
      </c>
      <c r="E40" s="163" t="str">
        <f t="shared" si="5"/>
        <v/>
      </c>
      <c r="F40" s="163" t="str">
        <f t="shared" si="5"/>
        <v/>
      </c>
      <c r="G40" s="163" t="str">
        <f>IF(AI40="","",TEXT(ROUND(AI40,(IF(G$5="",100,G$5)-1)-INT(LOG(ABS(AI40)+(AI40=0)))),"#,##0"&amp;IF(INT(LOG(ABS(ROUND(AI40,(IF(G$5="",100,G$5)-1)-INT(LOG(ABS(AI40)+(AI40=0)))))+(ROUND(AI40,(IF(G$5="",100,G$5)-1)-INT(LOG(ABS(AI40)+(AI40=0))))=0)))+1&gt;=IF(G$5="",100,G$5),"",IF(G$6&gt;0,".","")&amp;REPT("0",IF(IF(G$5="",100,G$5)-INT(LOG(ABS(ROUND(AI40,(IF(G$5="",100,G$5)-1)-INT(LOG(ABS(AI40)+(AI40=0)))))+(ROUND(AI40,(IF(G$5="",100,G$5)-1)-INT(LOG(ABS(AI40)+(AI40=0))))=0)))-1&gt;G$6,G$6,IF(G$5="",100,G$5)-INT(LOG(ABS(ROUND(AI40,(IF(G$5="",100,G$5)-1)-INT(LOG(ABS(AI40)+(AI40=0)))))+(ROUND(AI40,(IF(G$5="",100,G$5)-1)-INT(LOG(ABS(AI40)+(AI40=0))))=0)))-1)))))</f>
        <v/>
      </c>
      <c r="H40" s="163" t="str">
        <f t="shared" si="6"/>
        <v/>
      </c>
      <c r="I40" s="163" t="str">
        <f t="shared" si="6"/>
        <v/>
      </c>
      <c r="J40" s="163" t="str">
        <f t="shared" si="6"/>
        <v/>
      </c>
      <c r="K40" s="163" t="str">
        <f t="shared" si="6"/>
        <v/>
      </c>
      <c r="L40" s="163" t="str">
        <f t="shared" si="6"/>
        <v/>
      </c>
      <c r="M40" s="163" t="str">
        <f t="shared" si="6"/>
        <v/>
      </c>
      <c r="N40" s="163" t="str">
        <f t="shared" si="6"/>
        <v/>
      </c>
      <c r="O40" s="163" t="str">
        <f t="shared" si="6"/>
        <v/>
      </c>
      <c r="P40" s="163" t="str">
        <f t="shared" si="6"/>
        <v/>
      </c>
      <c r="Q40" s="163" t="str">
        <f t="shared" si="2"/>
        <v/>
      </c>
      <c r="R40" s="163" t="str">
        <f t="shared" si="2"/>
        <v/>
      </c>
      <c r="S40" s="163" t="str">
        <f t="shared" si="2"/>
        <v/>
      </c>
      <c r="T40" s="163" t="str">
        <f t="shared" si="2"/>
        <v/>
      </c>
      <c r="U40" s="163" t="str">
        <f t="shared" si="7"/>
        <v/>
      </c>
      <c r="V40" s="163" t="str">
        <f t="shared" si="7"/>
        <v/>
      </c>
      <c r="W40" s="163" t="str">
        <f t="shared" si="7"/>
        <v/>
      </c>
      <c r="X40" s="163" t="str">
        <f t="shared" si="3"/>
        <v/>
      </c>
      <c r="Y40" s="163" t="str">
        <f t="shared" si="3"/>
        <v/>
      </c>
      <c r="Z40" s="163" t="str">
        <f t="shared" si="3"/>
        <v/>
      </c>
      <c r="AA40" s="163" t="str">
        <f t="shared" si="3"/>
        <v/>
      </c>
      <c r="AB40" s="163" t="str">
        <f t="shared" si="3"/>
        <v/>
      </c>
      <c r="AC40" s="163" t="str">
        <f t="shared" si="3"/>
        <v/>
      </c>
      <c r="AE40" s="176" t="str">
        <f t="shared" ref="AE40:BE40" si="9">IF(COUNT(AE7:AE37)=0,"",MAX(AE7:AE37))</f>
        <v/>
      </c>
      <c r="AF40" s="176" t="str">
        <f t="shared" si="9"/>
        <v/>
      </c>
      <c r="AG40" s="176" t="str">
        <f t="shared" si="9"/>
        <v/>
      </c>
      <c r="AH40" s="176" t="str">
        <f t="shared" si="9"/>
        <v/>
      </c>
      <c r="AI40" s="176" t="str">
        <f t="shared" si="9"/>
        <v/>
      </c>
      <c r="AJ40" s="176" t="str">
        <f t="shared" si="9"/>
        <v/>
      </c>
      <c r="AK40" s="176" t="str">
        <f t="shared" si="9"/>
        <v/>
      </c>
      <c r="AL40" s="176" t="str">
        <f t="shared" si="9"/>
        <v/>
      </c>
      <c r="AM40" s="176" t="str">
        <f t="shared" si="9"/>
        <v/>
      </c>
      <c r="AN40" s="176" t="str">
        <f t="shared" si="9"/>
        <v/>
      </c>
      <c r="AO40" s="176" t="str">
        <f t="shared" si="9"/>
        <v/>
      </c>
      <c r="AP40" s="176" t="str">
        <f t="shared" si="9"/>
        <v/>
      </c>
      <c r="AQ40" s="176" t="str">
        <f t="shared" si="9"/>
        <v/>
      </c>
      <c r="AR40" s="176" t="str">
        <f t="shared" si="9"/>
        <v/>
      </c>
      <c r="AS40" s="176" t="str">
        <f t="shared" si="9"/>
        <v/>
      </c>
      <c r="AT40" s="176" t="str">
        <f t="shared" si="9"/>
        <v/>
      </c>
      <c r="AU40" s="176" t="str">
        <f t="shared" si="9"/>
        <v/>
      </c>
      <c r="AV40" s="176" t="str">
        <f t="shared" si="9"/>
        <v/>
      </c>
      <c r="AW40" s="176" t="str">
        <f t="shared" si="9"/>
        <v/>
      </c>
      <c r="AX40" s="176" t="str">
        <f t="shared" si="9"/>
        <v/>
      </c>
      <c r="AY40" s="176" t="str">
        <f t="shared" si="9"/>
        <v/>
      </c>
      <c r="AZ40" s="176" t="str">
        <f t="shared" si="9"/>
        <v/>
      </c>
      <c r="BA40" s="176" t="str">
        <f t="shared" si="9"/>
        <v/>
      </c>
      <c r="BB40" s="176" t="str">
        <f t="shared" si="9"/>
        <v/>
      </c>
      <c r="BC40" s="176" t="str">
        <f t="shared" si="9"/>
        <v/>
      </c>
      <c r="BD40" s="176" t="str">
        <f t="shared" si="9"/>
        <v/>
      </c>
      <c r="BE40" s="176" t="str">
        <f t="shared" si="9"/>
        <v/>
      </c>
    </row>
    <row r="41" spans="1:57" ht="11.25" customHeight="1">
      <c r="A41" s="152" t="s">
        <v>38</v>
      </c>
      <c r="B41" s="157"/>
      <c r="C41" s="163" t="str">
        <f>IF(AE41="","",TEXT(ROUND(AE41,(IF(C$5="",100,C$5)-1)-INT(LOG(ABS(AE41)+(AE41=0)))),"#,##0"&amp;IF(INT(LOG(ABS(ROUND(AE41,(IF(C$5="",100,C$5)-1)-INT(LOG(ABS(AE41)+(AE41=0)))))+(ROUND(AE41,(IF(C$5="",100,C$5)-1)-INT(LOG(ABS(AE41)+(AE41=0))))=0)))+1&gt;=IF(C$5="",100,C$5),"",IF(C$6&gt;0,".","")&amp;REPT("0",IF(IF(C$5="",100,C$5)-INT(LOG(ABS(ROUND(AE41,(IF(C$5="",100,C$5)-1)-INT(LOG(ABS(AE41)+(AE41=0)))))+(ROUND(AE41,(IF(C$5="",100,C$5)-1)-INT(LOG(ABS(AE41)+(AE41=0))))=0)))-1&gt;C$6,C$6,IF(C$5="",100,C$5)-INT(LOG(ABS(ROUND(AE41,(IF(C$5="",100,C$5)-1)-INT(LOG(ABS(AE41)+(AE41=0)))))+(ROUND(AE41,(IF(C$5="",100,C$5)-1)-INT(LOG(ABS(AE41)+(AE41=0))))=0)))-1)))))</f>
        <v/>
      </c>
      <c r="D41" s="163" t="str">
        <f t="shared" si="5"/>
        <v/>
      </c>
      <c r="E41" s="163" t="str">
        <f t="shared" si="5"/>
        <v/>
      </c>
      <c r="F41" s="163" t="str">
        <f t="shared" si="5"/>
        <v/>
      </c>
      <c r="G41" s="163" t="str">
        <f>IF(AI41="","",TEXT(ROUND(AI41,(IF(G$5="",100,G$5)-1)-INT(LOG(ABS(AI41)+(AI41=0)))),"#,##0"&amp;IF(INT(LOG(ABS(ROUND(AI41,(IF(G$5="",100,G$5)-1)-INT(LOG(ABS(AI41)+(AI41=0)))))+(ROUND(AI41,(IF(G$5="",100,G$5)-1)-INT(LOG(ABS(AI41)+(AI41=0))))=0)))+1&gt;=IF(G$5="",100,G$5),"",IF(G$6&gt;0,".","")&amp;REPT("0",IF(IF(G$5="",100,G$5)-INT(LOG(ABS(ROUND(AI41,(IF(G$5="",100,G$5)-1)-INT(LOG(ABS(AI41)+(AI41=0)))))+(ROUND(AI41,(IF(G$5="",100,G$5)-1)-INT(LOG(ABS(AI41)+(AI41=0))))=0)))-1&gt;G$6,G$6,IF(G$5="",100,G$5)-INT(LOG(ABS(ROUND(AI41,(IF(G$5="",100,G$5)-1)-INT(LOG(ABS(AI41)+(AI41=0)))))+(ROUND(AI41,(IF(G$5="",100,G$5)-1)-INT(LOG(ABS(AI41)+(AI41=0))))=0)))-1)))))</f>
        <v/>
      </c>
      <c r="H41" s="163" t="str">
        <f t="shared" si="6"/>
        <v/>
      </c>
      <c r="I41" s="163" t="str">
        <f t="shared" si="6"/>
        <v/>
      </c>
      <c r="J41" s="163" t="str">
        <f t="shared" si="6"/>
        <v/>
      </c>
      <c r="K41" s="163" t="str">
        <f t="shared" si="6"/>
        <v/>
      </c>
      <c r="L41" s="163" t="str">
        <f t="shared" si="6"/>
        <v/>
      </c>
      <c r="M41" s="163" t="str">
        <f t="shared" si="6"/>
        <v/>
      </c>
      <c r="N41" s="163" t="str">
        <f t="shared" si="6"/>
        <v/>
      </c>
      <c r="O41" s="163" t="str">
        <f t="shared" si="6"/>
        <v/>
      </c>
      <c r="P41" s="163" t="str">
        <f t="shared" si="6"/>
        <v/>
      </c>
      <c r="Q41" s="163" t="str">
        <f t="shared" si="2"/>
        <v/>
      </c>
      <c r="R41" s="163" t="str">
        <f t="shared" si="2"/>
        <v/>
      </c>
      <c r="S41" s="163" t="str">
        <f t="shared" si="2"/>
        <v/>
      </c>
      <c r="T41" s="163" t="str">
        <f t="shared" si="2"/>
        <v/>
      </c>
      <c r="U41" s="163" t="str">
        <f t="shared" si="7"/>
        <v/>
      </c>
      <c r="V41" s="163" t="str">
        <f t="shared" si="7"/>
        <v/>
      </c>
      <c r="W41" s="163" t="str">
        <f t="shared" si="7"/>
        <v/>
      </c>
      <c r="X41" s="163" t="str">
        <f t="shared" si="3"/>
        <v/>
      </c>
      <c r="Y41" s="163" t="str">
        <f t="shared" si="3"/>
        <v/>
      </c>
      <c r="Z41" s="163" t="str">
        <f t="shared" si="3"/>
        <v/>
      </c>
      <c r="AA41" s="163" t="str">
        <f t="shared" si="3"/>
        <v/>
      </c>
      <c r="AB41" s="163" t="str">
        <f t="shared" si="3"/>
        <v/>
      </c>
      <c r="AC41" s="163" t="str">
        <f t="shared" si="3"/>
        <v/>
      </c>
      <c r="AE41" s="176" t="str">
        <f t="shared" ref="AE41:BE41" si="10">IF(COUNT(AE7:AE37)=0,"",MIN(AE7:AE37))</f>
        <v/>
      </c>
      <c r="AF41" s="176" t="str">
        <f t="shared" si="10"/>
        <v/>
      </c>
      <c r="AG41" s="176" t="str">
        <f t="shared" si="10"/>
        <v/>
      </c>
      <c r="AH41" s="176" t="str">
        <f t="shared" si="10"/>
        <v/>
      </c>
      <c r="AI41" s="176" t="str">
        <f t="shared" si="10"/>
        <v/>
      </c>
      <c r="AJ41" s="176" t="str">
        <f t="shared" si="10"/>
        <v/>
      </c>
      <c r="AK41" s="176" t="str">
        <f t="shared" si="10"/>
        <v/>
      </c>
      <c r="AL41" s="176" t="str">
        <f t="shared" si="10"/>
        <v/>
      </c>
      <c r="AM41" s="176" t="str">
        <f t="shared" si="10"/>
        <v/>
      </c>
      <c r="AN41" s="176" t="str">
        <f t="shared" si="10"/>
        <v/>
      </c>
      <c r="AO41" s="176" t="str">
        <f t="shared" si="10"/>
        <v/>
      </c>
      <c r="AP41" s="176" t="str">
        <f t="shared" si="10"/>
        <v/>
      </c>
      <c r="AQ41" s="176" t="str">
        <f t="shared" si="10"/>
        <v/>
      </c>
      <c r="AR41" s="176" t="str">
        <f t="shared" si="10"/>
        <v/>
      </c>
      <c r="AS41" s="176" t="str">
        <f t="shared" si="10"/>
        <v/>
      </c>
      <c r="AT41" s="176" t="str">
        <f t="shared" si="10"/>
        <v/>
      </c>
      <c r="AU41" s="176" t="str">
        <f t="shared" si="10"/>
        <v/>
      </c>
      <c r="AV41" s="176" t="str">
        <f t="shared" si="10"/>
        <v/>
      </c>
      <c r="AW41" s="176" t="str">
        <f t="shared" si="10"/>
        <v/>
      </c>
      <c r="AX41" s="176" t="str">
        <f t="shared" si="10"/>
        <v/>
      </c>
      <c r="AY41" s="176" t="str">
        <f t="shared" si="10"/>
        <v/>
      </c>
      <c r="AZ41" s="176" t="str">
        <f t="shared" si="10"/>
        <v/>
      </c>
      <c r="BA41" s="176" t="str">
        <f t="shared" si="10"/>
        <v/>
      </c>
      <c r="BB41" s="176" t="str">
        <f t="shared" si="10"/>
        <v/>
      </c>
      <c r="BC41" s="176" t="str">
        <f t="shared" si="10"/>
        <v/>
      </c>
      <c r="BD41" s="176" t="str">
        <f t="shared" si="10"/>
        <v/>
      </c>
      <c r="BE41" s="176" t="str">
        <f t="shared" si="10"/>
        <v/>
      </c>
    </row>
    <row r="42" spans="1:57" ht="11.25" customHeight="1">
      <c r="A42" s="152" t="s">
        <v>42</v>
      </c>
      <c r="B42" s="157"/>
      <c r="C42" s="163" t="str">
        <f>IF(AE42="","",TEXT(ROUND(AE42,(IF(C$5="",100,C$5)-1)-INT(LOG(ABS(AE42)+(AE42=0)))),"#,##0"&amp;IF(INT(LOG(ABS(ROUND(AE42,(IF(C$5="",100,C$5)-1)-INT(LOG(ABS(AE42)+(AE42=0)))))+(ROUND(AE42,(IF(C$5="",100,C$5)-1)-INT(LOG(ABS(AE42)+(AE42=0))))=0)))+1&gt;=IF(C$5="",100,C$5),"",IF(C$6&gt;0,".","")&amp;REPT("0",IF(IF(C$5="",100,C$5)-INT(LOG(ABS(ROUND(AE42,(IF(C$5="",100,C$5)-1)-INT(LOG(ABS(AE42)+(AE42=0)))))+(ROUND(AE42,(IF(C$5="",100,C$5)-1)-INT(LOG(ABS(AE42)+(AE42=0))))=0)))-1&gt;C$6,C$6,IF(C$5="",100,C$5)-INT(LOG(ABS(ROUND(AE42,(IF(C$5="",100,C$5)-1)-INT(LOG(ABS(AE42)+(AE42=0)))))+(ROUND(AE42,(IF(C$5="",100,C$5)-1)-INT(LOG(ABS(AE42)+(AE42=0))))=0)))-1)))))</f>
        <v/>
      </c>
      <c r="D42" s="149" t="s">
        <v>58</v>
      </c>
      <c r="E42" s="149" t="s">
        <v>58</v>
      </c>
      <c r="F42" s="149" t="s">
        <v>58</v>
      </c>
      <c r="G42" s="163" t="str">
        <f>IF(AI42="","",TEXT(ROUND(AI42,(IF(G$5="",100,G$5)-1)-INT(LOG(ABS(AI42)+(AI42=0)))),"#,##0"&amp;IF(INT(LOG(ABS(ROUND(AI42,(IF(G$5="",100,G$5)-1)-INT(LOG(ABS(AI42)+(AI42=0)))))+(ROUND(AI42,(IF(G$5="",100,G$5)-1)-INT(LOG(ABS(AI42)+(AI42=0))))=0)))+1&gt;=IF(G$5="",100,G$5),"",IF(G$6&gt;0,".","")&amp;REPT("0",IF(IF(G$5="",100,G$5)-INT(LOG(ABS(ROUND(AI42,(IF(G$5="",100,G$5)-1)-INT(LOG(ABS(AI42)+(AI42=0)))))+(ROUND(AI42,(IF(G$5="",100,G$5)-1)-INT(LOG(ABS(AI42)+(AI42=0))))=0)))-1&gt;G$6,G$6,IF(G$5="",100,G$5)-INT(LOG(ABS(ROUND(AI42,(IF(G$5="",100,G$5)-1)-INT(LOG(ABS(AI42)+(AI42=0)))))+(ROUND(AI42,(IF(G$5="",100,G$5)-1)-INT(LOG(ABS(AI42)+(AI42=0))))=0)))-1)))))</f>
        <v/>
      </c>
      <c r="H42" s="149" t="s">
        <v>58</v>
      </c>
      <c r="I42" s="149" t="s">
        <v>58</v>
      </c>
      <c r="J42" s="149" t="s">
        <v>58</v>
      </c>
      <c r="K42" s="149" t="s">
        <v>58</v>
      </c>
      <c r="L42" s="149" t="s">
        <v>58</v>
      </c>
      <c r="M42" s="149" t="s">
        <v>58</v>
      </c>
      <c r="N42" s="149" t="s">
        <v>58</v>
      </c>
      <c r="O42" s="149" t="s">
        <v>58</v>
      </c>
      <c r="P42" s="149" t="s">
        <v>58</v>
      </c>
      <c r="Q42" s="163" t="str">
        <f t="shared" si="2"/>
        <v/>
      </c>
      <c r="R42" s="163" t="str">
        <f t="shared" si="2"/>
        <v/>
      </c>
      <c r="S42" s="163" t="str">
        <f t="shared" si="2"/>
        <v/>
      </c>
      <c r="T42" s="163" t="str">
        <f t="shared" si="2"/>
        <v/>
      </c>
      <c r="U42" s="149" t="s">
        <v>58</v>
      </c>
      <c r="V42" s="149" t="s">
        <v>58</v>
      </c>
      <c r="W42" s="149" t="s">
        <v>58</v>
      </c>
      <c r="X42" s="163" t="str">
        <f t="shared" si="3"/>
        <v/>
      </c>
      <c r="Y42" s="163" t="str">
        <f t="shared" si="3"/>
        <v/>
      </c>
      <c r="Z42" s="163" t="str">
        <f t="shared" si="3"/>
        <v/>
      </c>
      <c r="AA42" s="163" t="str">
        <f t="shared" si="3"/>
        <v/>
      </c>
      <c r="AB42" s="163" t="str">
        <f t="shared" si="3"/>
        <v/>
      </c>
      <c r="AC42" s="163" t="str">
        <f t="shared" si="3"/>
        <v/>
      </c>
      <c r="AE42" s="163"/>
      <c r="AF42" s="149" t="s">
        <v>58</v>
      </c>
      <c r="AG42" s="149" t="s">
        <v>58</v>
      </c>
      <c r="AH42" s="149" t="s">
        <v>58</v>
      </c>
      <c r="AI42" s="163"/>
      <c r="AJ42" s="149" t="s">
        <v>58</v>
      </c>
      <c r="AK42" s="149" t="s">
        <v>58</v>
      </c>
      <c r="AL42" s="149" t="s">
        <v>58</v>
      </c>
      <c r="AM42" s="149" t="s">
        <v>58</v>
      </c>
      <c r="AN42" s="149" t="s">
        <v>58</v>
      </c>
      <c r="AO42" s="149" t="s">
        <v>58</v>
      </c>
      <c r="AP42" s="149" t="s">
        <v>58</v>
      </c>
      <c r="AQ42" s="149" t="s">
        <v>58</v>
      </c>
      <c r="AR42" s="149" t="s">
        <v>58</v>
      </c>
      <c r="AS42" s="163"/>
      <c r="AT42" s="163"/>
      <c r="AU42" s="163"/>
      <c r="AV42" s="163"/>
      <c r="AW42" s="149" t="s">
        <v>58</v>
      </c>
      <c r="AX42" s="149" t="s">
        <v>58</v>
      </c>
      <c r="AY42" s="149" t="s">
        <v>58</v>
      </c>
      <c r="AZ42" s="163"/>
      <c r="BA42" s="163"/>
      <c r="BB42" s="163"/>
      <c r="BC42" s="163"/>
      <c r="BD42" s="163"/>
      <c r="BE42" s="163"/>
    </row>
    <row r="43" spans="1:57">
      <c r="K43" s="140"/>
      <c r="L43" s="140"/>
      <c r="M43" s="140"/>
      <c r="N43" s="140"/>
    </row>
    <row r="44" spans="1:57">
      <c r="K44" s="140"/>
      <c r="L44" s="140"/>
      <c r="M44" s="140"/>
      <c r="N44" s="140"/>
    </row>
    <row r="45" spans="1:57">
      <c r="K45" s="140"/>
      <c r="L45" s="140"/>
      <c r="M45" s="140"/>
      <c r="N45" s="140"/>
    </row>
    <row r="46" spans="1:57">
      <c r="K46" s="140"/>
      <c r="L46" s="140"/>
      <c r="M46" s="140"/>
      <c r="N46" s="140"/>
    </row>
    <row r="47" spans="1:57">
      <c r="K47" s="140"/>
      <c r="L47" s="140"/>
      <c r="M47" s="140"/>
      <c r="N47" s="140"/>
    </row>
    <row r="48" spans="1:57">
      <c r="K48" s="140"/>
      <c r="L48" s="140"/>
      <c r="M48" s="140"/>
      <c r="N48" s="140"/>
    </row>
    <row r="49" spans="11:14">
      <c r="K49" s="140"/>
      <c r="L49" s="140"/>
      <c r="M49" s="140"/>
      <c r="N49" s="140"/>
    </row>
    <row r="50" spans="11:14">
      <c r="K50" s="140"/>
      <c r="L50" s="140"/>
      <c r="M50" s="140"/>
      <c r="N50" s="140"/>
    </row>
    <row r="51" spans="11:14">
      <c r="K51" s="140"/>
      <c r="L51" s="140"/>
      <c r="M51" s="140"/>
      <c r="N51" s="140"/>
    </row>
    <row r="52" spans="11:14">
      <c r="K52" s="140"/>
      <c r="L52" s="140"/>
      <c r="M52" s="140"/>
      <c r="N52" s="140"/>
    </row>
    <row r="53" spans="11:14">
      <c r="K53" s="140"/>
      <c r="L53" s="140"/>
      <c r="M53" s="140"/>
      <c r="N53" s="140"/>
    </row>
  </sheetData>
  <mergeCells count="23">
    <mergeCell ref="C2:F2"/>
    <mergeCell ref="G2:J2"/>
    <mergeCell ref="K2:N2"/>
    <mergeCell ref="Q2:X2"/>
    <mergeCell ref="Y2:AC2"/>
    <mergeCell ref="AE2:AH2"/>
    <mergeCell ref="AI2:AL2"/>
    <mergeCell ref="AM2:AP2"/>
    <mergeCell ref="AS2:AZ2"/>
    <mergeCell ref="BA2:BE2"/>
    <mergeCell ref="A5:B5"/>
    <mergeCell ref="A6:B6"/>
    <mergeCell ref="A38:B38"/>
    <mergeCell ref="A39:B39"/>
    <mergeCell ref="A40:B40"/>
    <mergeCell ref="A41:B41"/>
    <mergeCell ref="A42:B42"/>
    <mergeCell ref="A2:A3"/>
    <mergeCell ref="B2:B3"/>
    <mergeCell ref="O2:O3"/>
    <mergeCell ref="P2:P3"/>
    <mergeCell ref="AQ2:AQ3"/>
    <mergeCell ref="AR2:AR3"/>
  </mergeCells>
  <phoneticPr fontId="3"/>
  <conditionalFormatting sqref="AW38:AY38">
    <cfRule type="expression" dxfId="92" priority="15">
      <formula>INDIRECT(ADDRESS(ROW(),COLUMN()))=TRUNC(INDIRECT(ADDRESS(ROW(),COLUMN())))</formula>
    </cfRule>
  </conditionalFormatting>
  <conditionalFormatting sqref="E38">
    <cfRule type="expression" dxfId="91" priority="24">
      <formula>INDIRECT(ADDRESS(ROW(),COLUMN()))=TRUNC(INDIRECT(ADDRESS(ROW(),COLUMN())))</formula>
    </cfRule>
  </conditionalFormatting>
  <conditionalFormatting sqref="E42">
    <cfRule type="expression" dxfId="90" priority="21">
      <formula>INDIRECT(ADDRESS(ROW(),COLUMN()))=TRUNC(INDIRECT(ADDRESS(ROW(),COLUMN())))</formula>
    </cfRule>
  </conditionalFormatting>
  <conditionalFormatting sqref="AJ38:AR38">
    <cfRule type="expression" dxfId="89" priority="16">
      <formula>INDIRECT(ADDRESS(ROW(),COLUMN()))=TRUNC(INDIRECT(ADDRESS(ROW(),COLUMN())))</formula>
    </cfRule>
  </conditionalFormatting>
  <conditionalFormatting sqref="AG38:AH38">
    <cfRule type="expression" dxfId="88" priority="17">
      <formula>INDIRECT(ADDRESS(ROW(),COLUMN()))=TRUNC(INDIRECT(ADDRESS(ROW(),COLUMN())))</formula>
    </cfRule>
  </conditionalFormatting>
  <conditionalFormatting sqref="AF38">
    <cfRule type="expression" dxfId="87" priority="18">
      <formula>INDIRECT(ADDRESS(ROW(),COLUMN()))=TRUNC(INDIRECT(ADDRESS(ROW(),COLUMN())))</formula>
    </cfRule>
  </conditionalFormatting>
  <conditionalFormatting sqref="AF42:AH42">
    <cfRule type="expression" dxfId="86" priority="14">
      <formula>INDIRECT(ADDRESS(ROW(),COLUMN()))=TRUNC(INDIRECT(ADDRESS(ROW(),COLUMN())))</formula>
    </cfRule>
  </conditionalFormatting>
  <conditionalFormatting sqref="AJ42:AR42">
    <cfRule type="expression" dxfId="85" priority="13">
      <formula>INDIRECT(ADDRESS(ROW(),COLUMN()))=TRUNC(INDIRECT(ADDRESS(ROW(),COLUMN())))</formula>
    </cfRule>
  </conditionalFormatting>
  <conditionalFormatting sqref="AW42:AY42">
    <cfRule type="expression" dxfId="84" priority="12">
      <formula>INDIRECT(ADDRESS(ROW(),COLUMN()))=TRUNC(INDIRECT(ADDRESS(ROW(),COLUMN())))</formula>
    </cfRule>
  </conditionalFormatting>
  <conditionalFormatting sqref="AE39:BE41">
    <cfRule type="expression" dxfId="83" priority="11">
      <formula>INDIRECT(ADDRESS(ROW(),COLUMN()))=TRUNC(INDIRECT(ADDRESS(ROW(),COLUMN())))</formula>
    </cfRule>
  </conditionalFormatting>
  <conditionalFormatting sqref="D38">
    <cfRule type="expression" dxfId="82" priority="10">
      <formula>INDIRECT(ADDRESS(ROW(),COLUMN()))=TRUNC(INDIRECT(ADDRESS(ROW(),COLUMN())))</formula>
    </cfRule>
  </conditionalFormatting>
  <conditionalFormatting sqref="D42">
    <cfRule type="expression" dxfId="81" priority="9">
      <formula>INDIRECT(ADDRESS(ROW(),COLUMN()))=TRUNC(INDIRECT(ADDRESS(ROW(),COLUMN())))</formula>
    </cfRule>
  </conditionalFormatting>
  <conditionalFormatting sqref="F38">
    <cfRule type="expression" dxfId="80" priority="8">
      <formula>INDIRECT(ADDRESS(ROW(),COLUMN()))=TRUNC(INDIRECT(ADDRESS(ROW(),COLUMN())))</formula>
    </cfRule>
  </conditionalFormatting>
  <conditionalFormatting sqref="F42">
    <cfRule type="expression" dxfId="79" priority="7">
      <formula>INDIRECT(ADDRESS(ROW(),COLUMN()))=TRUNC(INDIRECT(ADDRESS(ROW(),COLUMN())))</formula>
    </cfRule>
  </conditionalFormatting>
  <conditionalFormatting sqref="I38:P38">
    <cfRule type="expression" dxfId="78" priority="6">
      <formula>INDIRECT(ADDRESS(ROW(),COLUMN()))=TRUNC(INDIRECT(ADDRESS(ROW(),COLUMN())))</formula>
    </cfRule>
  </conditionalFormatting>
  <conditionalFormatting sqref="I42:P42">
    <cfRule type="expression" dxfId="77" priority="5">
      <formula>INDIRECT(ADDRESS(ROW(),COLUMN()))=TRUNC(INDIRECT(ADDRESS(ROW(),COLUMN())))</formula>
    </cfRule>
  </conditionalFormatting>
  <conditionalFormatting sqref="H38">
    <cfRule type="expression" dxfId="76" priority="4">
      <formula>INDIRECT(ADDRESS(ROW(),COLUMN()))=TRUNC(INDIRECT(ADDRESS(ROW(),COLUMN())))</formula>
    </cfRule>
  </conditionalFormatting>
  <conditionalFormatting sqref="H42">
    <cfRule type="expression" dxfId="75" priority="3">
      <formula>INDIRECT(ADDRESS(ROW(),COLUMN()))=TRUNC(INDIRECT(ADDRESS(ROW(),COLUMN())))</formula>
    </cfRule>
  </conditionalFormatting>
  <conditionalFormatting sqref="U38:W38">
    <cfRule type="expression" dxfId="74" priority="2">
      <formula>INDIRECT(ADDRESS(ROW(),COLUMN()))=TRUNC(INDIRECT(ADDRESS(ROW(),COLUMN())))</formula>
    </cfRule>
  </conditionalFormatting>
  <conditionalFormatting sqref="U42:W42">
    <cfRule type="expression" dxfId="73" priority="1">
      <formula>INDIRECT(ADDRESS(ROW(),COLUMN()))=TRUNC(INDIRECT(ADDRESS(ROW(),COLUMN())))</formula>
    </cfRule>
  </conditionalFormatting>
  <printOptions horizontalCentered="1"/>
  <pageMargins left="0.39370078740157477" right="0.39370078740157477" top="0.78740157480314954" bottom="0.59055118110236215" header="0.51181102362204722" footer="0.74803149606299213"/>
  <pageSetup paperSize="9" fitToWidth="1" fitToHeight="1" orientation="landscape" usePrinterDefaults="1" horizontalDpi="65533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18</vt:i4>
      </vt:variant>
    </vt:vector>
  </HeadingPairs>
  <TitlesOfParts>
    <vt:vector size="18" baseType="lpstr">
      <vt:lpstr>水処理概況</vt:lpstr>
      <vt:lpstr>水処理運転月報</vt:lpstr>
      <vt:lpstr>水質試験月報1</vt:lpstr>
      <vt:lpstr>水質試験月報2</vt:lpstr>
      <vt:lpstr>水質試験月報3</vt:lpstr>
      <vt:lpstr>水質試験月報4</vt:lpstr>
      <vt:lpstr>反応タンク試験月報1</vt:lpstr>
      <vt:lpstr>反応タンク試験月報2_1</vt:lpstr>
      <vt:lpstr>消化槽月報</vt:lpstr>
      <vt:lpstr>汚泥処理月報1</vt:lpstr>
      <vt:lpstr>汚泥処理月報2</vt:lpstr>
      <vt:lpstr>汚泥処理月報3_1</vt:lpstr>
      <vt:lpstr>汚泥処理月報4</vt:lpstr>
      <vt:lpstr>施設管理月報1</vt:lpstr>
      <vt:lpstr>施設管理月報2</vt:lpstr>
      <vt:lpstr>運転時間月報1</vt:lpstr>
      <vt:lpstr>運転時間月報2</vt:lpstr>
      <vt:lpstr>運転時間月報3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髙橋 栄昭</cp:lastModifiedBy>
  <cp:lastPrinted>2020-06-12T04:41:35Z</cp:lastPrinted>
  <dcterms:created xsi:type="dcterms:W3CDTF">2018-09-03T07:58:18Z</dcterms:created>
  <dcterms:modified xsi:type="dcterms:W3CDTF">2025-03-31T07:25:37Z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2025-03-31T07:25:37Z</vt:filetime>
  </property>
</Properties>
</file>