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drawings/drawing16.xml" ContentType="application/vnd.openxmlformats-officedocument.drawingml.chartshapes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ml.chartshap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600" yWindow="120" windowWidth="19395" windowHeight="9195"/>
  </bookViews>
  <sheets>
    <sheet name="流入水量" sheetId="2" r:id="rId1"/>
    <sheet name="使用電力量" sheetId="35" r:id="rId2"/>
    <sheet name="薬品等使用量1" sheetId="36" r:id="rId3"/>
    <sheet name="薬品等使用量2" sheetId="37" r:id="rId4"/>
    <sheet name="水質中試験1" sheetId="38" r:id="rId5"/>
    <sheet name="水質中試験2" sheetId="39" r:id="rId6"/>
    <sheet name="水質中試験3" sheetId="40" r:id="rId7"/>
    <sheet name="放流水1" sheetId="41" r:id="rId8"/>
    <sheet name="放流水2" sheetId="49" r:id="rId9"/>
    <sheet name="処理工程毎の除去率" sheetId="42" r:id="rId10"/>
    <sheet name="反応タンク試験" sheetId="43" r:id="rId11"/>
    <sheet name="脱水汚泥等搬出量" sheetId="44" r:id="rId12"/>
    <sheet name="嫌気性消化槽運転状況" sheetId="45" r:id="rId13"/>
    <sheet name="沈砂・しさ搬出量" sheetId="46" r:id="rId14"/>
    <sheet name="主要機器運転時間1" sheetId="47" r:id="rId15"/>
    <sheet name="主要機器運転時間2" sheetId="52" r:id="rId16"/>
  </sheets>
  <definedNames>
    <definedName name="_xlnm.Print_Area" localSheetId="0">流入水量!$A$1:$N$40</definedName>
    <definedName name="_xlnm.Print_Area" localSheetId="1">使用電力量!$A$1:$W$38</definedName>
    <definedName name="_xlnm.Print_Area" localSheetId="2">薬品等使用量1!$A$1:$V$40</definedName>
    <definedName name="_xlnm.Print_Area" localSheetId="3">薬品等使用量2!$A$1:$U$39</definedName>
    <definedName name="_xlnm.Print_Area" localSheetId="4">水質中試験1!$A$1:$Z$24</definedName>
    <definedName name="_xlnm.Print_Area" localSheetId="5">水質中試験2!$A$1:$Z$24</definedName>
    <definedName name="_xlnm.Print_Area" localSheetId="6">水質中試験3!$A$1:$Z$24</definedName>
    <definedName name="_xlnm.Print_Area" localSheetId="7">放流水1!$A$1:$M$40</definedName>
    <definedName name="_xlnm.Print_Area" localSheetId="9">処理工程毎の除去率!$A$1:$N$26</definedName>
    <definedName name="_xlnm.Print_Area" localSheetId="10">反応タンク試験!$A$1:$V$40</definedName>
    <definedName name="_xlnm.Print_Area" localSheetId="11">脱水汚泥等搬出量!$A$1:$H$39</definedName>
    <definedName name="_xlnm.Print_Area" localSheetId="12">嫌気性消化槽運転状況!$A$1:$W$23</definedName>
    <definedName name="_xlnm.Print_Area" localSheetId="13">'沈砂・しさ搬出量'!$A$1:$F$38</definedName>
    <definedName name="_xlnm.Print_Area" localSheetId="14">主要機器運転時間1!$A$1:$Q$39</definedName>
    <definedName name="_xlnm.Print_Area" localSheetId="8">放流水2!$A$1:$M$40</definedName>
    <definedName name="_xlnm.Print_Area" localSheetId="15">主要機器運転時間2!$A$1:$Q$19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<sst xmlns="http://schemas.openxmlformats.org/spreadsheetml/2006/main" xmlns:r="http://schemas.openxmlformats.org/officeDocument/2006/relationships" count="232" uniqueCount="232">
  <si>
    <t>年度内晴天時流入水量合計</t>
    <rPh sb="0" eb="3">
      <t>ネンドナイ</t>
    </rPh>
    <rPh sb="3" eb="5">
      <t>セイテン</t>
    </rPh>
    <rPh sb="5" eb="6">
      <t>ジ</t>
    </rPh>
    <rPh sb="6" eb="8">
      <t>リュウニュウ</t>
    </rPh>
    <rPh sb="8" eb="10">
      <t>スイリョウ</t>
    </rPh>
    <rPh sb="10" eb="12">
      <t>ゴウケイ</t>
    </rPh>
    <phoneticPr fontId="3"/>
  </si>
  <si>
    <t>ベルトプレス脱水機</t>
    <rPh sb="6" eb="9">
      <t>ダッスイキ</t>
    </rPh>
    <phoneticPr fontId="3"/>
  </si>
  <si>
    <t>井戸水</t>
    <rPh sb="0" eb="3">
      <t>イドミズ</t>
    </rPh>
    <phoneticPr fontId="3"/>
  </si>
  <si>
    <r>
      <t>[m</t>
    </r>
    <r>
      <rPr>
        <vertAlign val="superscript"/>
        <sz val="8"/>
        <color auto="1"/>
        <rFont val="MS UI Gothic"/>
      </rPr>
      <t>3</t>
    </r>
    <r>
      <rPr>
        <sz val="8"/>
        <color auto="1"/>
        <rFont val="MS UI Gothic"/>
      </rPr>
      <t>]</t>
    </r>
  </si>
  <si>
    <t>初沈越流水</t>
    <rPh sb="0" eb="1">
      <t>ショ</t>
    </rPh>
    <rPh sb="1" eb="2">
      <t>チン</t>
    </rPh>
    <rPh sb="2" eb="4">
      <t>エツリュウ</t>
    </rPh>
    <rPh sb="4" eb="5">
      <t>スイ</t>
    </rPh>
    <phoneticPr fontId="3"/>
  </si>
  <si>
    <t>－</t>
  </si>
  <si>
    <t>晴天日数</t>
    <rPh sb="0" eb="2">
      <t>セイテン</t>
    </rPh>
    <rPh sb="2" eb="4">
      <t>ニッスウ</t>
    </rPh>
    <phoneticPr fontId="3"/>
  </si>
  <si>
    <t>注1 全窒素の値が存在する月内で最初の日を中試験日とし、水質試験の値はその日の値を採用している　注2 日平均流入水量の平均は、流入水量合計÷年度内日数</t>
  </si>
  <si>
    <t>全窒素</t>
    <rPh sb="0" eb="1">
      <t>ゼン</t>
    </rPh>
    <rPh sb="1" eb="3">
      <t>チッソ</t>
    </rPh>
    <phoneticPr fontId="3"/>
  </si>
  <si>
    <t>塩素
イオン</t>
    <rPh sb="0" eb="2">
      <t>エンソ</t>
    </rPh>
    <phoneticPr fontId="3"/>
  </si>
  <si>
    <t>遠心
脱水機</t>
    <rPh sb="0" eb="2">
      <t>エンシン</t>
    </rPh>
    <rPh sb="3" eb="6">
      <t>ダッスイキ</t>
    </rPh>
    <phoneticPr fontId="3"/>
  </si>
  <si>
    <t>流入水量</t>
  </si>
  <si>
    <t>雨量</t>
  </si>
  <si>
    <t>晴天時日最小流入水量</t>
    <rPh sb="0" eb="2">
      <t>セイテン</t>
    </rPh>
    <rPh sb="2" eb="3">
      <t>ジ</t>
    </rPh>
    <rPh sb="3" eb="4">
      <t>ニチ</t>
    </rPh>
    <rPh sb="4" eb="6">
      <t>サイショウ</t>
    </rPh>
    <phoneticPr fontId="3"/>
  </si>
  <si>
    <t>[mm]</t>
  </si>
  <si>
    <t>晴天時
日最小
流入水量</t>
    <rPh sb="0" eb="2">
      <t>セイテン</t>
    </rPh>
    <rPh sb="2" eb="3">
      <t>ジ</t>
    </rPh>
    <rPh sb="4" eb="5">
      <t>ニチ</t>
    </rPh>
    <rPh sb="5" eb="7">
      <t>サイショウ</t>
    </rPh>
    <phoneticPr fontId="3"/>
  </si>
  <si>
    <t>全リン</t>
    <rPh sb="0" eb="1">
      <t>ゼン</t>
    </rPh>
    <phoneticPr fontId="3"/>
  </si>
  <si>
    <t>施設名</t>
    <rPh sb="0" eb="2">
      <t>シセツ</t>
    </rPh>
    <rPh sb="2" eb="3">
      <t>メイ</t>
    </rPh>
    <phoneticPr fontId="3"/>
  </si>
  <si>
    <t>最小</t>
  </si>
  <si>
    <t>受電電力量
/流入水量</t>
    <rPh sb="0" eb="2">
      <t>ジュデン</t>
    </rPh>
    <rPh sb="2" eb="4">
      <t>デンリョク</t>
    </rPh>
    <rPh sb="4" eb="5">
      <t>リョウ</t>
    </rPh>
    <phoneticPr fontId="3"/>
  </si>
  <si>
    <t>終沈越流水</t>
    <rPh sb="0" eb="2">
      <t>シュウチン</t>
    </rPh>
    <rPh sb="2" eb="4">
      <t>エツリュウ</t>
    </rPh>
    <rPh sb="4" eb="5">
      <t>スイ</t>
    </rPh>
    <phoneticPr fontId="3"/>
  </si>
  <si>
    <t>よう素
消費量</t>
    <rPh sb="2" eb="3">
      <t>ソ</t>
    </rPh>
    <rPh sb="4" eb="7">
      <t>ショウヒリョウ</t>
    </rPh>
    <phoneticPr fontId="3"/>
  </si>
  <si>
    <t>日平均流入水量</t>
    <rPh sb="0" eb="1">
      <t>ニチ</t>
    </rPh>
    <rPh sb="1" eb="3">
      <t>ヘイキン</t>
    </rPh>
    <phoneticPr fontId="3"/>
  </si>
  <si>
    <t>有機性
窒素</t>
    <rPh sb="0" eb="3">
      <t>ユウキセイ</t>
    </rPh>
    <rPh sb="4" eb="6">
      <t>チッソ</t>
    </rPh>
    <phoneticPr fontId="3"/>
  </si>
  <si>
    <t>蒸発
残留物</t>
    <rPh sb="0" eb="2">
      <t>ジョウハツ</t>
    </rPh>
    <rPh sb="3" eb="5">
      <t>ザンリュウ</t>
    </rPh>
    <rPh sb="5" eb="6">
      <t>ブツ</t>
    </rPh>
    <phoneticPr fontId="3"/>
  </si>
  <si>
    <t>強熱
残留物</t>
    <rPh sb="0" eb="2">
      <t>キョウネツ</t>
    </rPh>
    <rPh sb="3" eb="5">
      <t>ザンリュウ</t>
    </rPh>
    <rPh sb="5" eb="6">
      <t>ブツ</t>
    </rPh>
    <phoneticPr fontId="3"/>
  </si>
  <si>
    <t>[d]</t>
  </si>
  <si>
    <t>強熱
減量</t>
    <rPh sb="0" eb="2">
      <t>キョウネツ</t>
    </rPh>
    <rPh sb="3" eb="5">
      <t>ゲンリョウ</t>
    </rPh>
    <phoneticPr fontId="3"/>
  </si>
  <si>
    <t>終沈越流水質</t>
    <rPh sb="0" eb="2">
      <t>シュウチン</t>
    </rPh>
    <rPh sb="2" eb="4">
      <t>エツリュウ</t>
    </rPh>
    <rPh sb="4" eb="6">
      <t>スイシツ</t>
    </rPh>
    <phoneticPr fontId="3"/>
  </si>
  <si>
    <t>晴天時日平均流入水量</t>
    <rPh sb="0" eb="2">
      <t>セイテン</t>
    </rPh>
    <rPh sb="2" eb="3">
      <t>ジ</t>
    </rPh>
    <rPh sb="3" eb="4">
      <t>ニチ</t>
    </rPh>
    <rPh sb="4" eb="6">
      <t>ヘイキン</t>
    </rPh>
    <phoneticPr fontId="3"/>
  </si>
  <si>
    <t>溶解性
物質</t>
    <rPh sb="0" eb="3">
      <t>ヨウカイセイ</t>
    </rPh>
    <rPh sb="4" eb="6">
      <t>ブッシツ</t>
    </rPh>
    <phoneticPr fontId="3"/>
  </si>
  <si>
    <t>消化槽</t>
    <rPh sb="0" eb="2">
      <t>ショウカ</t>
    </rPh>
    <rPh sb="2" eb="3">
      <t>ソウ</t>
    </rPh>
    <phoneticPr fontId="3"/>
  </si>
  <si>
    <t>[kWh]</t>
  </si>
  <si>
    <t>平均</t>
  </si>
  <si>
    <t>日最大
流入水量</t>
    <rPh sb="0" eb="1">
      <t>ニチ</t>
    </rPh>
    <rPh sb="1" eb="3">
      <t>サイダイ</t>
    </rPh>
    <phoneticPr fontId="3"/>
  </si>
  <si>
    <t>日平均
流入水量</t>
    <rPh sb="0" eb="1">
      <t>ニチ</t>
    </rPh>
    <rPh sb="1" eb="3">
      <t>ヘイキン</t>
    </rPh>
    <phoneticPr fontId="3"/>
  </si>
  <si>
    <t>管理用</t>
    <rPh sb="0" eb="3">
      <t>カンリヨウ</t>
    </rPh>
    <phoneticPr fontId="3"/>
  </si>
  <si>
    <t>日最小
流入水量</t>
    <rPh sb="0" eb="1">
      <t>ニチ</t>
    </rPh>
    <rPh sb="1" eb="3">
      <t>サイショウ</t>
    </rPh>
    <phoneticPr fontId="3"/>
  </si>
  <si>
    <t>灯油
消化槽用</t>
    <rPh sb="0" eb="2">
      <t>トウユ</t>
    </rPh>
    <rPh sb="3" eb="5">
      <t>ショウカ</t>
    </rPh>
    <rPh sb="5" eb="6">
      <t>ソウ</t>
    </rPh>
    <rPh sb="6" eb="7">
      <t>ヨウ</t>
    </rPh>
    <phoneticPr fontId="3"/>
  </si>
  <si>
    <t>晴天時
日平均
流入水量</t>
    <rPh sb="0" eb="2">
      <t>セイテン</t>
    </rPh>
    <rPh sb="2" eb="3">
      <t>ジ</t>
    </rPh>
    <rPh sb="4" eb="5">
      <t>ニチ</t>
    </rPh>
    <rPh sb="5" eb="7">
      <t>ヘイキン</t>
    </rPh>
    <phoneticPr fontId="3"/>
  </si>
  <si>
    <t>晴天時
日最大
流入水量</t>
    <rPh sb="0" eb="2">
      <t>セイテン</t>
    </rPh>
    <rPh sb="2" eb="3">
      <t>ジ</t>
    </rPh>
    <rPh sb="4" eb="5">
      <t>ニチ</t>
    </rPh>
    <rPh sb="5" eb="7">
      <t>サイダイ</t>
    </rPh>
    <phoneticPr fontId="3"/>
  </si>
  <si>
    <t>大腸菌
群数</t>
  </si>
  <si>
    <t>晴天時日最大流入水量</t>
    <rPh sb="0" eb="2">
      <t>セイテン</t>
    </rPh>
    <rPh sb="2" eb="3">
      <t>ジ</t>
    </rPh>
    <rPh sb="3" eb="4">
      <t>ニチ</t>
    </rPh>
    <rPh sb="4" eb="6">
      <t>サイダイ</t>
    </rPh>
    <phoneticPr fontId="3"/>
  </si>
  <si>
    <t>月</t>
    <rPh sb="0" eb="1">
      <t>ツキ</t>
    </rPh>
    <phoneticPr fontId="3"/>
  </si>
  <si>
    <t>LPG
消化槽用</t>
    <rPh sb="4" eb="6">
      <t>ショウカ</t>
    </rPh>
    <rPh sb="6" eb="7">
      <t>ソウ</t>
    </rPh>
    <rPh sb="7" eb="8">
      <t>ヨウ</t>
    </rPh>
    <phoneticPr fontId="3"/>
  </si>
  <si>
    <t>注1　受電電力量/流入水量の年平均値は、</t>
    <rPh sb="14" eb="15">
      <t>ネン</t>
    </rPh>
    <rPh sb="15" eb="18">
      <t>ヘイキンチ</t>
    </rPh>
    <phoneticPr fontId="3"/>
  </si>
  <si>
    <t>合計</t>
  </si>
  <si>
    <t>最大</t>
  </si>
  <si>
    <t>年度内
晴天時
流入水量
合計</t>
    <rPh sb="0" eb="3">
      <t>ネンドナイ</t>
    </rPh>
    <rPh sb="4" eb="6">
      <t>セイテン</t>
    </rPh>
    <rPh sb="6" eb="7">
      <t>ジ</t>
    </rPh>
    <rPh sb="8" eb="10">
      <t>リュウニュウ</t>
    </rPh>
    <rPh sb="10" eb="12">
      <t>スイリョウ</t>
    </rPh>
    <rPh sb="13" eb="15">
      <t>ゴウケイ</t>
    </rPh>
    <phoneticPr fontId="3"/>
  </si>
  <si>
    <t>ポリ塩化アルミニウム</t>
  </si>
  <si>
    <t>年度内日数</t>
    <rPh sb="0" eb="2">
      <t>ネンドナイ</t>
    </rPh>
    <rPh sb="2" eb="4">
      <t>ニッスウ</t>
    </rPh>
    <phoneticPr fontId="3"/>
  </si>
  <si>
    <t>注3　BOD/MLSS負荷、滞留時間、空気倍率の</t>
    <rPh sb="11" eb="13">
      <t>フカ</t>
    </rPh>
    <rPh sb="14" eb="16">
      <t>タイリュウ</t>
    </rPh>
    <rPh sb="16" eb="18">
      <t>ジカン</t>
    </rPh>
    <rPh sb="19" eb="21">
      <t>クウキ</t>
    </rPh>
    <rPh sb="21" eb="23">
      <t>バイリツ</t>
    </rPh>
    <phoneticPr fontId="3"/>
  </si>
  <si>
    <t>小数部桁数</t>
    <rPh sb="0" eb="2">
      <t>ショウスウ</t>
    </rPh>
    <rPh sb="2" eb="3">
      <t>ブ</t>
    </rPh>
    <rPh sb="3" eb="5">
      <t>ケタスウ</t>
    </rPh>
    <phoneticPr fontId="3"/>
  </si>
  <si>
    <t>注1　日平均流入水量は、1日当りの流入水量の月ごとの平均値</t>
  </si>
  <si>
    <t>[kgBOD/
kgSS･d]</t>
  </si>
  <si>
    <t>注2　晴天時日平均流入水量は、晴天日における1日当りの流入水量の月ごとの平均値</t>
  </si>
  <si>
    <t>注3　日平均流入水量の平均は、流入水量合計÷年度内日数</t>
  </si>
  <si>
    <t>注2　水温は最終沈殿池越流水の月平均値</t>
    <rPh sb="3" eb="5">
      <t>スイオン</t>
    </rPh>
    <rPh sb="6" eb="8">
      <t>サイシュウ</t>
    </rPh>
    <rPh sb="8" eb="11">
      <t>チンデンチ</t>
    </rPh>
    <rPh sb="11" eb="13">
      <t>エツリュウ</t>
    </rPh>
    <rPh sb="13" eb="14">
      <t>スイ</t>
    </rPh>
    <rPh sb="15" eb="16">
      <t>ツキ</t>
    </rPh>
    <rPh sb="16" eb="19">
      <t>ヘイキンチ</t>
    </rPh>
    <phoneticPr fontId="3"/>
  </si>
  <si>
    <t>年度</t>
    <rPh sb="0" eb="2">
      <t>ネンド</t>
    </rPh>
    <phoneticPr fontId="3"/>
  </si>
  <si>
    <t>日最大流入水量</t>
    <rPh sb="0" eb="1">
      <t>ニチ</t>
    </rPh>
    <rPh sb="1" eb="3">
      <t>サイダイ</t>
    </rPh>
    <phoneticPr fontId="3"/>
  </si>
  <si>
    <t>[日]</t>
    <rPh sb="1" eb="2">
      <t>ニチ</t>
    </rPh>
    <phoneticPr fontId="3"/>
  </si>
  <si>
    <t>日最小流入水量</t>
    <rPh sb="0" eb="1">
      <t>ニチ</t>
    </rPh>
    <rPh sb="1" eb="3">
      <t>サイショウ</t>
    </rPh>
    <phoneticPr fontId="3"/>
  </si>
  <si>
    <t>起泡助剤</t>
    <rPh sb="0" eb="2">
      <t>キホウ</t>
    </rPh>
    <rPh sb="2" eb="4">
      <t>ジョザイ</t>
    </rPh>
    <phoneticPr fontId="12"/>
  </si>
  <si>
    <t>総合除去率</t>
    <rPh sb="0" eb="2">
      <t>ソウゴウ</t>
    </rPh>
    <rPh sb="2" eb="4">
      <t>ジョキョ</t>
    </rPh>
    <rPh sb="4" eb="5">
      <t>リツ</t>
    </rPh>
    <phoneticPr fontId="3"/>
  </si>
  <si>
    <t>年度内日数</t>
    <rPh sb="0" eb="1">
      <t>ネンドナイ</t>
    </rPh>
    <rPh sb="1" eb="3">
      <t>ニッスウ</t>
    </rPh>
    <phoneticPr fontId="3"/>
  </si>
  <si>
    <t>年度内流入水量合計</t>
    <rPh sb="0" eb="3">
      <t>ネンドナイ</t>
    </rPh>
    <rPh sb="3" eb="5">
      <t>リュウニュウ</t>
    </rPh>
    <rPh sb="5" eb="7">
      <t>スイリョウ</t>
    </rPh>
    <rPh sb="7" eb="9">
      <t>ゴウケイ</t>
    </rPh>
    <phoneticPr fontId="3"/>
  </si>
  <si>
    <t>受電電力量</t>
    <rPh sb="0" eb="2">
      <t>ジュデン</t>
    </rPh>
    <rPh sb="2" eb="4">
      <t>デンリョク</t>
    </rPh>
    <rPh sb="4" eb="5">
      <t>リョウ</t>
    </rPh>
    <phoneticPr fontId="3"/>
  </si>
  <si>
    <t>処理場</t>
    <rPh sb="0" eb="3">
      <t>ショリジョウ</t>
    </rPh>
    <phoneticPr fontId="3"/>
  </si>
  <si>
    <t>合計</t>
    <rPh sb="0" eb="2">
      <t>ゴウケイ</t>
    </rPh>
    <phoneticPr fontId="3"/>
  </si>
  <si>
    <t>　　　 受電電力量の年度合計÷流入水量の年度合計</t>
  </si>
  <si>
    <t>[kW]</t>
  </si>
  <si>
    <t>SS</t>
  </si>
  <si>
    <t>契約電力</t>
    <rPh sb="0" eb="2">
      <t>ケイヤク</t>
    </rPh>
    <rPh sb="2" eb="4">
      <t>デンリョク</t>
    </rPh>
    <phoneticPr fontId="3"/>
  </si>
  <si>
    <t>(1)流入水</t>
    <rPh sb="3" eb="5">
      <t>リュウニュウ</t>
    </rPh>
    <rPh sb="5" eb="6">
      <t>スイ</t>
    </rPh>
    <phoneticPr fontId="3"/>
  </si>
  <si>
    <r>
      <t>[kWh/m</t>
    </r>
    <r>
      <rPr>
        <vertAlign val="superscript"/>
        <sz val="8"/>
        <color auto="1"/>
        <rFont val="MS UI Gothic"/>
      </rPr>
      <t>3</t>
    </r>
    <r>
      <rPr>
        <sz val="8"/>
        <color auto="1"/>
        <rFont val="MS UI Gothic"/>
      </rPr>
      <t>]</t>
    </r>
  </si>
  <si>
    <t>(2)最初沈殿池越流水</t>
    <rPh sb="3" eb="5">
      <t>サイショ</t>
    </rPh>
    <rPh sb="5" eb="8">
      <t>チンデンチ</t>
    </rPh>
    <rPh sb="8" eb="10">
      <t>エツリュウ</t>
    </rPh>
    <rPh sb="10" eb="11">
      <t>ミズ</t>
    </rPh>
    <phoneticPr fontId="3"/>
  </si>
  <si>
    <t>有効桁数</t>
    <rPh sb="0" eb="2">
      <t>ユウコウ</t>
    </rPh>
    <rPh sb="2" eb="4">
      <t>ケタスウ</t>
    </rPh>
    <phoneticPr fontId="3"/>
  </si>
  <si>
    <t>(4)その他燃料使用量</t>
    <rPh sb="5" eb="8">
      <t>タネンリョウ</t>
    </rPh>
    <rPh sb="10" eb="11">
      <t>リョウ</t>
    </rPh>
    <phoneticPr fontId="3"/>
  </si>
  <si>
    <t>高分子凝集剤(ベルトプレス)</t>
  </si>
  <si>
    <t>(1)薬品使用量</t>
    <rPh sb="3" eb="5">
      <t>ヤクヒン</t>
    </rPh>
    <rPh sb="5" eb="8">
      <t>シヨウリョウ</t>
    </rPh>
    <phoneticPr fontId="3"/>
  </si>
  <si>
    <t>[L]</t>
  </si>
  <si>
    <t>濃縮設備</t>
    <rPh sb="0" eb="2">
      <t>ノウシュク</t>
    </rPh>
    <rPh sb="2" eb="4">
      <t>セツビ</t>
    </rPh>
    <phoneticPr fontId="3"/>
  </si>
  <si>
    <t>次亜塩素酸ナトリウム</t>
  </si>
  <si>
    <t>[kg]</t>
  </si>
  <si>
    <t>11月</t>
  </si>
  <si>
    <t>4月</t>
    <rPh sb="1" eb="2">
      <t>ガツ</t>
    </rPh>
    <phoneticPr fontId="3"/>
  </si>
  <si>
    <t>箇所</t>
    <rPh sb="0" eb="2">
      <t>カショ</t>
    </rPh>
    <phoneticPr fontId="3"/>
  </si>
  <si>
    <t>(2)重油使用量</t>
    <rPh sb="3" eb="5">
      <t>ジュウユ</t>
    </rPh>
    <rPh sb="7" eb="8">
      <t>リョウ</t>
    </rPh>
    <phoneticPr fontId="3"/>
  </si>
  <si>
    <t>自家発用</t>
    <rPh sb="0" eb="3">
      <t>ジカハツ</t>
    </rPh>
    <rPh sb="3" eb="4">
      <t>ヨウ</t>
    </rPh>
    <phoneticPr fontId="3"/>
  </si>
  <si>
    <t>(3)軽油使用量</t>
    <rPh sb="3" eb="5">
      <t>ケイユ</t>
    </rPh>
    <rPh sb="7" eb="8">
      <t>リョウ</t>
    </rPh>
    <phoneticPr fontId="3"/>
  </si>
  <si>
    <r>
      <t>[kg/m</t>
    </r>
    <r>
      <rPr>
        <vertAlign val="superscript"/>
        <sz val="8"/>
        <color auto="1"/>
        <rFont val="MS UI Gothic"/>
      </rPr>
      <t>3</t>
    </r>
    <r>
      <rPr>
        <sz val="8"/>
        <color auto="1"/>
        <rFont val="MS UI Gothic"/>
      </rPr>
      <t>]</t>
    </r>
  </si>
  <si>
    <t>消化槽用</t>
    <rPh sb="0" eb="2">
      <t>ショウカ</t>
    </rPh>
    <rPh sb="2" eb="3">
      <t>ソウ</t>
    </rPh>
    <rPh sb="3" eb="4">
      <t>ヨウ</t>
    </rPh>
    <phoneticPr fontId="3"/>
  </si>
  <si>
    <t>LPG
管理用</t>
    <rPh sb="4" eb="7">
      <t>カンリヨウ</t>
    </rPh>
    <phoneticPr fontId="3"/>
  </si>
  <si>
    <t>LPG
その他</t>
    <rPh sb="6" eb="7">
      <t>タ</t>
    </rPh>
    <phoneticPr fontId="3"/>
  </si>
  <si>
    <t>その他脱水機</t>
    <rPh sb="2" eb="3">
      <t>タ</t>
    </rPh>
    <rPh sb="3" eb="6">
      <t>ダッスイキ</t>
    </rPh>
    <phoneticPr fontId="3"/>
  </si>
  <si>
    <t>(5)水使用量</t>
    <rPh sb="3" eb="4">
      <t>ミズ</t>
    </rPh>
    <rPh sb="4" eb="7">
      <t>シヨウリョウ</t>
    </rPh>
    <phoneticPr fontId="3"/>
  </si>
  <si>
    <t>上水道</t>
    <rPh sb="0" eb="3">
      <t>ジョウスイドウ</t>
    </rPh>
    <phoneticPr fontId="3"/>
  </si>
  <si>
    <t>再利用水</t>
    <rPh sb="0" eb="3">
      <t>サイリヨウ</t>
    </rPh>
    <rPh sb="3" eb="4">
      <t>スイ</t>
    </rPh>
    <phoneticPr fontId="3"/>
  </si>
  <si>
    <t>生石灰</t>
  </si>
  <si>
    <t>水温</t>
  </si>
  <si>
    <t>透視度</t>
  </si>
  <si>
    <t>pH</t>
  </si>
  <si>
    <t>COD</t>
  </si>
  <si>
    <t>脱水汚泥等
/流入水量</t>
    <rPh sb="0" eb="2">
      <t>ダッスイ</t>
    </rPh>
    <rPh sb="2" eb="4">
      <t>オデイ</t>
    </rPh>
    <rPh sb="4" eb="5">
      <t>トウ</t>
    </rPh>
    <rPh sb="7" eb="9">
      <t>リュウニュウ</t>
    </rPh>
    <rPh sb="9" eb="11">
      <t>スイリョウ</t>
    </rPh>
    <phoneticPr fontId="3"/>
  </si>
  <si>
    <t>BOD</t>
  </si>
  <si>
    <t>オルト
リン</t>
  </si>
  <si>
    <t>[℃]</t>
  </si>
  <si>
    <t>[cm]</t>
  </si>
  <si>
    <t>[mg/L]</t>
  </si>
  <si>
    <t>注2　()内は工程別の除去率</t>
    <rPh sb="5" eb="6">
      <t>ナイ</t>
    </rPh>
    <rPh sb="7" eb="9">
      <t>コウテイ</t>
    </rPh>
    <rPh sb="9" eb="10">
      <t>ベツ</t>
    </rPh>
    <rPh sb="11" eb="13">
      <t>ジョキョ</t>
    </rPh>
    <rPh sb="13" eb="14">
      <t>リツ</t>
    </rPh>
    <phoneticPr fontId="3"/>
  </si>
  <si>
    <t>気温</t>
  </si>
  <si>
    <t>月間雨量</t>
    <rPh sb="0" eb="2">
      <t>ゲッカン</t>
    </rPh>
    <phoneticPr fontId="3"/>
  </si>
  <si>
    <t>(3)最終沈殿池越流水</t>
    <rPh sb="3" eb="5">
      <t>サイシュウ</t>
    </rPh>
    <rPh sb="5" eb="8">
      <t>チンデンチ</t>
    </rPh>
    <rPh sb="8" eb="10">
      <t>エツリュウ</t>
    </rPh>
    <rPh sb="10" eb="11">
      <t>ミズ</t>
    </rPh>
    <phoneticPr fontId="3"/>
  </si>
  <si>
    <t>BOD/MLSS負荷</t>
    <rPh sb="8" eb="10">
      <t>フカ</t>
    </rPh>
    <phoneticPr fontId="3"/>
  </si>
  <si>
    <t>III　水質及び汚水管理状況</t>
    <rPh sb="4" eb="6">
      <t>スイシツ</t>
    </rPh>
    <rPh sb="6" eb="7">
      <t>オヨ</t>
    </rPh>
    <rPh sb="8" eb="10">
      <t>オスイ</t>
    </rPh>
    <rPh sb="10" eb="12">
      <t>カンリ</t>
    </rPh>
    <rPh sb="12" eb="14">
      <t>ジョウキョウ</t>
    </rPh>
    <phoneticPr fontId="3"/>
  </si>
  <si>
    <t>II　電気及び薬品等の使用状況</t>
    <rPh sb="3" eb="5">
      <t>デンキ</t>
    </rPh>
    <rPh sb="5" eb="6">
      <t>オヨ</t>
    </rPh>
    <rPh sb="7" eb="9">
      <t>ヤクヒン</t>
    </rPh>
    <rPh sb="9" eb="10">
      <t>トウ</t>
    </rPh>
    <rPh sb="11" eb="13">
      <t>シヨウ</t>
    </rPh>
    <rPh sb="13" eb="15">
      <t>ジョウキョウ</t>
    </rPh>
    <phoneticPr fontId="3"/>
  </si>
  <si>
    <t>I　処理水量</t>
    <rPh sb="2" eb="4">
      <t>ショリ</t>
    </rPh>
    <rPh sb="4" eb="6">
      <t>スイリョウ</t>
    </rPh>
    <phoneticPr fontId="3"/>
  </si>
  <si>
    <t>日平均
放流水量</t>
    <rPh sb="0" eb="1">
      <t>ニチ</t>
    </rPh>
    <rPh sb="1" eb="3">
      <t>ヘイキン</t>
    </rPh>
    <rPh sb="4" eb="6">
      <t>ホウリュウ</t>
    </rPh>
    <phoneticPr fontId="3"/>
  </si>
  <si>
    <t>年度内
放流水量
合計</t>
    <rPh sb="0" eb="3">
      <t>ネンドナイ</t>
    </rPh>
    <rPh sb="4" eb="6">
      <t>ホウリュウ</t>
    </rPh>
    <rPh sb="6" eb="8">
      <t>スイリョウ</t>
    </rPh>
    <rPh sb="9" eb="11">
      <t>ゴウケイ</t>
    </rPh>
    <phoneticPr fontId="3"/>
  </si>
  <si>
    <t>ガス発生倍率</t>
    <rPh sb="2" eb="4">
      <t>ハッセイ</t>
    </rPh>
    <rPh sb="4" eb="6">
      <t>バイリツ</t>
    </rPh>
    <phoneticPr fontId="3"/>
  </si>
  <si>
    <t>注4　晴天時日平均流入水量の平均は、年度内晴天時流入水量合計÷晴天日数合計</t>
    <rPh sb="18" eb="21">
      <t>ネンドナイ</t>
    </rPh>
    <phoneticPr fontId="3"/>
  </si>
  <si>
    <t>項目</t>
    <rPh sb="0" eb="2">
      <t>コウモク</t>
    </rPh>
    <phoneticPr fontId="3"/>
  </si>
  <si>
    <r>
      <t>NH</t>
    </r>
    <r>
      <rPr>
        <vertAlign val="subscript"/>
        <sz val="8"/>
        <color auto="1"/>
        <rFont val="MS UI Gothic"/>
      </rPr>
      <t>4</t>
    </r>
    <r>
      <rPr>
        <sz val="8"/>
        <color auto="1"/>
        <rFont val="MS UI Gothic"/>
      </rPr>
      <t>-N</t>
    </r>
  </si>
  <si>
    <r>
      <t>NO</t>
    </r>
    <r>
      <rPr>
        <vertAlign val="subscript"/>
        <sz val="8"/>
        <color auto="1"/>
        <rFont val="MS UI Gothic"/>
      </rPr>
      <t>2</t>
    </r>
    <r>
      <rPr>
        <sz val="8"/>
        <color auto="1"/>
        <rFont val="MS UI Gothic"/>
      </rPr>
      <t>-N</t>
    </r>
  </si>
  <si>
    <r>
      <t>NO</t>
    </r>
    <r>
      <rPr>
        <vertAlign val="subscript"/>
        <sz val="8"/>
        <color auto="1"/>
        <rFont val="MS UI Gothic"/>
      </rPr>
      <t>3</t>
    </r>
    <r>
      <rPr>
        <sz val="8"/>
        <color auto="1"/>
        <rFont val="MS UI Gothic"/>
      </rPr>
      <t>-N</t>
    </r>
  </si>
  <si>
    <t>流入水</t>
    <rPh sb="0" eb="2">
      <t>リュウニュウ</t>
    </rPh>
    <rPh sb="2" eb="3">
      <t>スイ</t>
    </rPh>
    <phoneticPr fontId="3"/>
  </si>
  <si>
    <t>初沈流入水</t>
    <rPh sb="0" eb="1">
      <t>ショ</t>
    </rPh>
    <rPh sb="1" eb="2">
      <t>チン</t>
    </rPh>
    <rPh sb="2" eb="4">
      <t>リュウニュウ</t>
    </rPh>
    <rPh sb="4" eb="5">
      <t>スイ</t>
    </rPh>
    <phoneticPr fontId="3"/>
  </si>
  <si>
    <t>(除去率)</t>
    <rPh sb="1" eb="3">
      <t>ジョキョ</t>
    </rPh>
    <rPh sb="3" eb="4">
      <t>リツ</t>
    </rPh>
    <phoneticPr fontId="3"/>
  </si>
  <si>
    <t>(－)</t>
  </si>
  <si>
    <t>注1　数値は年度内の全入力値の平均</t>
    <rPh sb="3" eb="5">
      <t>スウチ</t>
    </rPh>
    <rPh sb="6" eb="9">
      <t>ネンドナイ</t>
    </rPh>
    <rPh sb="10" eb="11">
      <t>ゼン</t>
    </rPh>
    <rPh sb="11" eb="14">
      <t>ニュウリョクチ</t>
    </rPh>
    <rPh sb="15" eb="17">
      <t>ヘイキン</t>
    </rPh>
    <phoneticPr fontId="3"/>
  </si>
  <si>
    <t>返送汚泥</t>
    <rPh sb="0" eb="4">
      <t>ヘンソウオデイ</t>
    </rPh>
    <phoneticPr fontId="3"/>
  </si>
  <si>
    <t>反応タンク
滞留時間</t>
    <rPh sb="0" eb="2">
      <t>ハンノウ</t>
    </rPh>
    <rPh sb="6" eb="8">
      <t>タイリュウ</t>
    </rPh>
    <rPh sb="8" eb="10">
      <t>ジカン</t>
    </rPh>
    <phoneticPr fontId="3"/>
  </si>
  <si>
    <t>空気倍率</t>
    <rPh sb="0" eb="2">
      <t>クウキ</t>
    </rPh>
    <rPh sb="2" eb="4">
      <t>バイリツ</t>
    </rPh>
    <phoneticPr fontId="3"/>
  </si>
  <si>
    <t>SV</t>
  </si>
  <si>
    <t>MLDO
後段</t>
    <rPh sb="5" eb="7">
      <t>コウダン</t>
    </rPh>
    <phoneticPr fontId="3"/>
  </si>
  <si>
    <t>MLSS</t>
  </si>
  <si>
    <t>MLVSS</t>
  </si>
  <si>
    <t>VSS
/SS</t>
  </si>
  <si>
    <t>SVI</t>
  </si>
  <si>
    <t>RSSS</t>
  </si>
  <si>
    <t>[%]</t>
  </si>
  <si>
    <t>沈砂
搬出量</t>
    <rPh sb="0" eb="2">
      <t>チンサ</t>
    </rPh>
    <rPh sb="5" eb="6">
      <t>リョウ</t>
    </rPh>
    <phoneticPr fontId="3"/>
  </si>
  <si>
    <t>[h]</t>
  </si>
  <si>
    <t>返送
汚泥率</t>
  </si>
  <si>
    <t>BOD
除去率</t>
    <rPh sb="4" eb="6">
      <t>ジョキョ</t>
    </rPh>
    <rPh sb="6" eb="7">
      <t>リツ</t>
    </rPh>
    <phoneticPr fontId="3"/>
  </si>
  <si>
    <t>SS
除去率</t>
    <rPh sb="3" eb="6">
      <t>ジョキョリツ</t>
    </rPh>
    <phoneticPr fontId="3"/>
  </si>
  <si>
    <t>BOD/
MLSS
負荷
[kgBOD/
kgSS/d]</t>
    <rPh sb="10" eb="12">
      <t>フカ</t>
    </rPh>
    <phoneticPr fontId="3"/>
  </si>
  <si>
    <t>（除去率）</t>
    <rPh sb="1" eb="3">
      <t>ジョキョ</t>
    </rPh>
    <rPh sb="3" eb="4">
      <t>リツ</t>
    </rPh>
    <phoneticPr fontId="3"/>
  </si>
  <si>
    <t>[t]</t>
  </si>
  <si>
    <t>3月</t>
  </si>
  <si>
    <t>脱水汚泥等/流入水量</t>
    <rPh sb="0" eb="2">
      <t>ダッスイ</t>
    </rPh>
    <rPh sb="2" eb="4">
      <t>オデイ</t>
    </rPh>
    <rPh sb="4" eb="5">
      <t>トウ</t>
    </rPh>
    <rPh sb="6" eb="8">
      <t>リュウニュウ</t>
    </rPh>
    <rPh sb="8" eb="10">
      <t>スイリョウ</t>
    </rPh>
    <phoneticPr fontId="3"/>
  </si>
  <si>
    <t>含水率</t>
    <rPh sb="0" eb="2">
      <t>ガンスイ</t>
    </rPh>
    <rPh sb="2" eb="3">
      <t>リツ</t>
    </rPh>
    <phoneticPr fontId="3"/>
  </si>
  <si>
    <t>遠心脱水機</t>
    <rPh sb="0" eb="2">
      <t>エンシン</t>
    </rPh>
    <rPh sb="2" eb="5">
      <t>ダッスイキ</t>
    </rPh>
    <phoneticPr fontId="3"/>
  </si>
  <si>
    <t>脱水汚泥等
搬出量</t>
    <rPh sb="0" eb="2">
      <t>ダッスイ</t>
    </rPh>
    <rPh sb="2" eb="4">
      <t>オデイ</t>
    </rPh>
    <rPh sb="4" eb="5">
      <t>トウ</t>
    </rPh>
    <rPh sb="6" eb="8">
      <t>ハンシュツ</t>
    </rPh>
    <rPh sb="8" eb="9">
      <t>リョウ</t>
    </rPh>
    <phoneticPr fontId="3"/>
  </si>
  <si>
    <t>二酸化
炭素</t>
    <rPh sb="0" eb="3">
      <t>ニサンカ</t>
    </rPh>
    <rPh sb="4" eb="6">
      <t>タンソ</t>
    </rPh>
    <phoneticPr fontId="3"/>
  </si>
  <si>
    <t>その他
脱水機</t>
    <rPh sb="2" eb="3">
      <t>タ</t>
    </rPh>
    <rPh sb="4" eb="7">
      <t>ダッスイキ</t>
    </rPh>
    <phoneticPr fontId="3"/>
  </si>
  <si>
    <t>ベルト
プレス
脱水機</t>
    <rPh sb="8" eb="11">
      <t>ダッスイキ</t>
    </rPh>
    <phoneticPr fontId="3"/>
  </si>
  <si>
    <t>平均</t>
    <rPh sb="0" eb="2">
      <t>ヘイキン</t>
    </rPh>
    <phoneticPr fontId="3"/>
  </si>
  <si>
    <t>脱水汚泥等搬出量</t>
    <rPh sb="0" eb="2">
      <t>ダッスイ</t>
    </rPh>
    <rPh sb="2" eb="4">
      <t>オデイ</t>
    </rPh>
    <rPh sb="4" eb="5">
      <t>トウ</t>
    </rPh>
    <rPh sb="5" eb="7">
      <t>ハンシュツ</t>
    </rPh>
    <rPh sb="7" eb="8">
      <t>リョウ</t>
    </rPh>
    <phoneticPr fontId="3"/>
  </si>
  <si>
    <t>投入量</t>
    <rPh sb="0" eb="2">
      <t>トウニュウ</t>
    </rPh>
    <rPh sb="2" eb="3">
      <t>リョウ</t>
    </rPh>
    <phoneticPr fontId="3"/>
  </si>
  <si>
    <t>濃度</t>
    <rPh sb="0" eb="2">
      <t>ノウド</t>
    </rPh>
    <phoneticPr fontId="3"/>
  </si>
  <si>
    <t>有機分</t>
    <rPh sb="0" eb="2">
      <t>ユウキ</t>
    </rPh>
    <rPh sb="2" eb="3">
      <t>ブン</t>
    </rPh>
    <phoneticPr fontId="3"/>
  </si>
  <si>
    <t>消化槽投入汚泥</t>
    <rPh sb="0" eb="2">
      <t>ショウカ</t>
    </rPh>
    <rPh sb="2" eb="3">
      <t>ソウ</t>
    </rPh>
    <rPh sb="3" eb="5">
      <t>トウニュウ</t>
    </rPh>
    <rPh sb="5" eb="7">
      <t>オデイ</t>
    </rPh>
    <phoneticPr fontId="3"/>
  </si>
  <si>
    <t>消化汚泥</t>
    <rPh sb="0" eb="2">
      <t>ショウカ</t>
    </rPh>
    <rPh sb="2" eb="4">
      <t>オデイ</t>
    </rPh>
    <phoneticPr fontId="3"/>
  </si>
  <si>
    <t>消化槽温度</t>
    <rPh sb="0" eb="2">
      <t>ショウカ</t>
    </rPh>
    <rPh sb="2" eb="3">
      <t>ソウ</t>
    </rPh>
    <rPh sb="3" eb="5">
      <t>オンド</t>
    </rPh>
    <phoneticPr fontId="3"/>
  </si>
  <si>
    <t>高分子凝集剤(濃縮)</t>
    <rPh sb="7" eb="9">
      <t>ノウシュク</t>
    </rPh>
    <phoneticPr fontId="12"/>
  </si>
  <si>
    <t>No.1</t>
  </si>
  <si>
    <t>No.3</t>
  </si>
  <si>
    <t>消化日数</t>
    <rPh sb="0" eb="2">
      <t>ショウカ</t>
    </rPh>
    <rPh sb="2" eb="4">
      <t>ニッスウ</t>
    </rPh>
    <phoneticPr fontId="3"/>
  </si>
  <si>
    <t>消化率</t>
    <rPh sb="0" eb="2">
      <t>ショウカ</t>
    </rPh>
    <rPh sb="2" eb="3">
      <t>リツ</t>
    </rPh>
    <phoneticPr fontId="3"/>
  </si>
  <si>
    <t>消化ガス</t>
    <rPh sb="0" eb="2">
      <t>ショウカ</t>
    </rPh>
    <phoneticPr fontId="3"/>
  </si>
  <si>
    <t>発生量</t>
    <rPh sb="0" eb="2">
      <t>ハッセイ</t>
    </rPh>
    <rPh sb="2" eb="3">
      <t>リョウ</t>
    </rPh>
    <phoneticPr fontId="3"/>
  </si>
  <si>
    <t>加温
燃焼量</t>
    <rPh sb="0" eb="2">
      <t>カオン</t>
    </rPh>
    <rPh sb="3" eb="5">
      <t>ネンショウ</t>
    </rPh>
    <rPh sb="5" eb="6">
      <t>リョウ</t>
    </rPh>
    <phoneticPr fontId="3"/>
  </si>
  <si>
    <t>余ガス
燃焼量</t>
    <rPh sb="0" eb="1">
      <t>ヨ</t>
    </rPh>
    <rPh sb="4" eb="6">
      <t>ネンショウ</t>
    </rPh>
    <rPh sb="6" eb="7">
      <t>リョウ</t>
    </rPh>
    <phoneticPr fontId="3"/>
  </si>
  <si>
    <t>売電用
発電機
供給量</t>
    <rPh sb="0" eb="2">
      <t>バイデン</t>
    </rPh>
    <rPh sb="2" eb="3">
      <t>ヨウ</t>
    </rPh>
    <rPh sb="4" eb="7">
      <t>ハツデンキ</t>
    </rPh>
    <rPh sb="8" eb="10">
      <t>キョウキュウ</t>
    </rPh>
    <rPh sb="10" eb="11">
      <t>リョウ</t>
    </rPh>
    <phoneticPr fontId="3"/>
  </si>
  <si>
    <t>9月</t>
  </si>
  <si>
    <t>メタン</t>
  </si>
  <si>
    <t>脱硫剤</t>
    <rPh sb="0" eb="2">
      <t>ダツリュウ</t>
    </rPh>
    <rPh sb="2" eb="3">
      <t>ザイ</t>
    </rPh>
    <phoneticPr fontId="3"/>
  </si>
  <si>
    <t>撹拌機
電力量</t>
    <rPh sb="0" eb="3">
      <t>カクハンキ</t>
    </rPh>
    <rPh sb="4" eb="7">
      <t>デンリョクリョウ</t>
    </rPh>
    <phoneticPr fontId="3"/>
  </si>
  <si>
    <t>ポンプ場</t>
    <rPh sb="3" eb="4">
      <t>ジョウ</t>
    </rPh>
    <phoneticPr fontId="3"/>
  </si>
  <si>
    <t>　　　 入口側基準水質=</t>
    <rPh sb="4" eb="6">
      <t>イリグチ</t>
    </rPh>
    <rPh sb="6" eb="7">
      <t>ガワ</t>
    </rPh>
    <rPh sb="7" eb="9">
      <t>キジュン</t>
    </rPh>
    <rPh sb="9" eb="11">
      <t>スイシツ</t>
    </rPh>
    <phoneticPr fontId="3"/>
  </si>
  <si>
    <t>ポンプ場沈砂</t>
    <rPh sb="3" eb="4">
      <t>ジョウ</t>
    </rPh>
    <rPh sb="4" eb="6">
      <t>チンサ</t>
    </rPh>
    <phoneticPr fontId="3"/>
  </si>
  <si>
    <t>ポンプ場しさ</t>
    <rPh sb="3" eb="4">
      <t>ジョウ</t>
    </rPh>
    <phoneticPr fontId="3"/>
  </si>
  <si>
    <t>処理場沈砂</t>
    <rPh sb="0" eb="3">
      <t>ショリジョウ</t>
    </rPh>
    <rPh sb="3" eb="5">
      <t>チンサ</t>
    </rPh>
    <phoneticPr fontId="3"/>
  </si>
  <si>
    <t>注4　数値は全入力値の月ごとの平均</t>
    <rPh sb="3" eb="5">
      <t>スウチ</t>
    </rPh>
    <rPh sb="6" eb="7">
      <t>ゼン</t>
    </rPh>
    <rPh sb="7" eb="10">
      <t>ニュウリョクチ</t>
    </rPh>
    <rPh sb="11" eb="12">
      <t>ツキ</t>
    </rPh>
    <rPh sb="15" eb="17">
      <t>ヘイキン</t>
    </rPh>
    <phoneticPr fontId="3"/>
  </si>
  <si>
    <t>処理場しさ</t>
    <rPh sb="0" eb="3">
      <t>ショリジョウ</t>
    </rPh>
    <phoneticPr fontId="3"/>
  </si>
  <si>
    <t>主ポンプ</t>
    <rPh sb="0" eb="1">
      <t>シュ</t>
    </rPh>
    <phoneticPr fontId="3"/>
  </si>
  <si>
    <t>送風機</t>
    <rPh sb="0" eb="3">
      <t>ソウフウキ</t>
    </rPh>
    <phoneticPr fontId="3"/>
  </si>
  <si>
    <t>放流ポンプ</t>
    <rPh sb="0" eb="2">
      <t>ホウリュウ</t>
    </rPh>
    <phoneticPr fontId="3"/>
  </si>
  <si>
    <t>脱水設備</t>
    <rPh sb="0" eb="2">
      <t>ダッスイ</t>
    </rPh>
    <rPh sb="2" eb="4">
      <t>セツビ</t>
    </rPh>
    <phoneticPr fontId="3"/>
  </si>
  <si>
    <t>IV　施設管理状況</t>
    <rPh sb="3" eb="5">
      <t>シセツ</t>
    </rPh>
    <rPh sb="5" eb="7">
      <t>カンリ</t>
    </rPh>
    <rPh sb="7" eb="9">
      <t>ジョウキョウ</t>
    </rPh>
    <phoneticPr fontId="3"/>
  </si>
  <si>
    <t>(2)軽油使用量</t>
    <rPh sb="3" eb="5">
      <t>ケイユ</t>
    </rPh>
    <rPh sb="7" eb="8">
      <t>リョウ</t>
    </rPh>
    <phoneticPr fontId="3"/>
  </si>
  <si>
    <t>機器名</t>
    <rPh sb="0" eb="2">
      <t>キキ</t>
    </rPh>
    <rPh sb="2" eb="3">
      <t>メイ</t>
    </rPh>
    <phoneticPr fontId="3"/>
  </si>
  <si>
    <t>5月</t>
    <rPh sb="1" eb="2">
      <t>ガツ</t>
    </rPh>
    <phoneticPr fontId="3"/>
  </si>
  <si>
    <t>6月</t>
  </si>
  <si>
    <t>7月</t>
  </si>
  <si>
    <t>8月</t>
  </si>
  <si>
    <t>10月</t>
  </si>
  <si>
    <t>12月</t>
  </si>
  <si>
    <t>1月</t>
  </si>
  <si>
    <t>2月</t>
  </si>
  <si>
    <t>注1　水温を除く項目は放流水（放流口）の月平均値</t>
    <rPh sb="3" eb="5">
      <t>スイオン</t>
    </rPh>
    <rPh sb="6" eb="7">
      <t>ノゾ</t>
    </rPh>
    <rPh sb="8" eb="10">
      <t>コウモク</t>
    </rPh>
    <rPh sb="11" eb="14">
      <t>ホウリュウスイ</t>
    </rPh>
    <rPh sb="15" eb="17">
      <t>ホウリュウ</t>
    </rPh>
    <rPh sb="17" eb="18">
      <t>コウ</t>
    </rPh>
    <rPh sb="20" eb="21">
      <t>ツキ</t>
    </rPh>
    <rPh sb="21" eb="24">
      <t>ヘイキンチ</t>
    </rPh>
    <phoneticPr fontId="3"/>
  </si>
  <si>
    <t>消石灰</t>
  </si>
  <si>
    <t>注1　脱水汚泥等/流入水量の年平均値は、</t>
    <rPh sb="14" eb="15">
      <t>ネン</t>
    </rPh>
    <rPh sb="15" eb="18">
      <t>ヘイキンチ</t>
    </rPh>
    <phoneticPr fontId="3"/>
  </si>
  <si>
    <t>　　　 脱水汚泥等搬出量の年度合計÷流入水量の年度合計</t>
  </si>
  <si>
    <t>中試験日</t>
    <rPh sb="0" eb="1">
      <t>チュウ</t>
    </rPh>
    <rPh sb="1" eb="3">
      <t>シケン</t>
    </rPh>
    <rPh sb="3" eb="4">
      <t>ビ</t>
    </rPh>
    <phoneticPr fontId="3"/>
  </si>
  <si>
    <t>中試験日</t>
    <rPh sb="0" eb="4">
      <t>チュウシケンビ</t>
    </rPh>
    <phoneticPr fontId="3"/>
  </si>
  <si>
    <t>引抜量</t>
    <rPh sb="0" eb="2">
      <t>ヒキヌキ</t>
    </rPh>
    <rPh sb="2" eb="3">
      <t>リョウ</t>
    </rPh>
    <phoneticPr fontId="3"/>
  </si>
  <si>
    <t>しさ
搬出量</t>
    <rPh sb="5" eb="6">
      <t>リョウ</t>
    </rPh>
    <phoneticPr fontId="3"/>
  </si>
  <si>
    <t>(1)塩混出口</t>
    <rPh sb="3" eb="4">
      <t>エン</t>
    </rPh>
    <rPh sb="4" eb="5">
      <t>コン</t>
    </rPh>
    <rPh sb="5" eb="7">
      <t>デグチ</t>
    </rPh>
    <phoneticPr fontId="3"/>
  </si>
  <si>
    <t>注1　水温を除く項目は放流水（塩混出口）の月平均値</t>
    <rPh sb="3" eb="5">
      <t>スイオン</t>
    </rPh>
    <rPh sb="6" eb="7">
      <t>ノゾ</t>
    </rPh>
    <rPh sb="8" eb="10">
      <t>コウモク</t>
    </rPh>
    <rPh sb="11" eb="14">
      <t>ホウリュウスイ</t>
    </rPh>
    <rPh sb="15" eb="16">
      <t>エン</t>
    </rPh>
    <rPh sb="16" eb="17">
      <t>コン</t>
    </rPh>
    <rPh sb="17" eb="19">
      <t>デグチ</t>
    </rPh>
    <rPh sb="21" eb="22">
      <t>ツキ</t>
    </rPh>
    <rPh sb="22" eb="25">
      <t>ヘイキンチ</t>
    </rPh>
    <phoneticPr fontId="3"/>
  </si>
  <si>
    <t>(2)放流口</t>
    <rPh sb="3" eb="5">
      <t>ホウリュウ</t>
    </rPh>
    <rPh sb="5" eb="6">
      <t>コウ</t>
    </rPh>
    <phoneticPr fontId="3"/>
  </si>
  <si>
    <t>汚泥濃縮設備</t>
    <rPh sb="0" eb="2">
      <t>オデイ</t>
    </rPh>
    <rPh sb="2" eb="4">
      <t>ノウシュク</t>
    </rPh>
    <rPh sb="4" eb="6">
      <t>セツビ</t>
    </rPh>
    <phoneticPr fontId="3"/>
  </si>
  <si>
    <t>汚泥脱水設備</t>
    <rPh sb="0" eb="2">
      <t>オデイ</t>
    </rPh>
    <rPh sb="2" eb="4">
      <t>ダッスイ</t>
    </rPh>
    <rPh sb="4" eb="6">
      <t>セツビ</t>
    </rPh>
    <phoneticPr fontId="3"/>
  </si>
  <si>
    <t>固形次亜</t>
    <rPh sb="0" eb="2">
      <t>コケイ</t>
    </rPh>
    <rPh sb="2" eb="4">
      <t>ジア</t>
    </rPh>
    <phoneticPr fontId="12"/>
  </si>
  <si>
    <t>高分子凝集剤</t>
  </si>
  <si>
    <t>塩化第二鉄</t>
  </si>
  <si>
    <t>ポリ硫酸第二鉄</t>
  </si>
  <si>
    <t>過酸化水素</t>
  </si>
  <si>
    <t>その他</t>
  </si>
  <si>
    <t>高分子凝集剤(遠心)</t>
    <rPh sb="7" eb="9">
      <t>エンシン</t>
    </rPh>
    <phoneticPr fontId="12"/>
  </si>
  <si>
    <t>SRT</t>
  </si>
  <si>
    <t>　　　 出口側基準水質=終沈越流水質</t>
    <rPh sb="4" eb="6">
      <t>デグチ</t>
    </rPh>
    <rPh sb="6" eb="7">
      <t>ガワ</t>
    </rPh>
    <rPh sb="7" eb="9">
      <t>キジュン</t>
    </rPh>
    <rPh sb="9" eb="11">
      <t>スイシツ</t>
    </rPh>
    <rPh sb="12" eb="14">
      <t>シュウチン</t>
    </rPh>
    <rPh sb="14" eb="16">
      <t>エツリュウ</t>
    </rPh>
    <rPh sb="16" eb="18">
      <t>スイシツ</t>
    </rPh>
    <phoneticPr fontId="3"/>
  </si>
  <si>
    <t>　　　 基準水量=</t>
    <rPh sb="4" eb="6">
      <t>キジュン</t>
    </rPh>
    <rPh sb="6" eb="8">
      <t>スイリョウ</t>
    </rPh>
    <phoneticPr fontId="3"/>
  </si>
  <si>
    <t>T-N</t>
  </si>
  <si>
    <t>T-P</t>
  </si>
  <si>
    <t>注3　日平均放流水量の平均は、年度内放流水量合計÷年度内日数</t>
    <rPh sb="6" eb="8">
      <t>ホウリュウ</t>
    </rPh>
    <rPh sb="15" eb="18">
      <t>ネンドナイ</t>
    </rPh>
    <rPh sb="18" eb="20">
      <t>ホウリュウ</t>
    </rPh>
    <phoneticPr fontId="3"/>
  </si>
  <si>
    <t>注1 全窒素の値が存在する月内で最初の日を中試験日とし、水質試験の値はその日の値を採用している</t>
  </si>
  <si>
    <t>注1　日平均流入水量の平均は、流入水量合計÷年度内日数</t>
  </si>
  <si>
    <t>注2　BOD/MLSS負荷、BOD・SS除去率の</t>
    <rPh sb="0" eb="1">
      <t>チュウ</t>
    </rPh>
    <rPh sb="11" eb="13">
      <t>フカ</t>
    </rPh>
    <rPh sb="20" eb="22">
      <t>ジョキョ</t>
    </rPh>
    <rPh sb="22" eb="23">
      <t>リツ</t>
    </rPh>
    <phoneticPr fontId="3"/>
  </si>
  <si>
    <t>大腸菌数</t>
  </si>
  <si>
    <t>[CFU/mL]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</si>
</sst>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&quot;(&quot;@&quot;)&quot;"/>
    <numFmt numFmtId="177" formatCode="0_);[Red]\(0\)"/>
    <numFmt numFmtId="178" formatCode="#,##0.0;[Red]\-#,##0.0"/>
  </numFmts>
  <fonts count="13">
    <font>
      <sz val="11"/>
      <color theme="1"/>
      <name val="ＭＳ Ｐゴシック"/>
      <family val="3"/>
      <scheme val="minor"/>
    </font>
    <font>
      <sz val="11"/>
      <color theme="1"/>
      <name val="メイリオ"/>
      <family val="2"/>
    </font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</font>
    <font>
      <sz val="8"/>
      <color theme="1"/>
      <name val="MS UI Gothic"/>
      <family val="3"/>
    </font>
    <font>
      <sz val="8"/>
      <color auto="1"/>
      <name val="MS UI Gothic"/>
      <family val="3"/>
    </font>
    <font>
      <b/>
      <sz val="12"/>
      <color auto="1"/>
      <name val="MS UI Gothic"/>
      <family val="3"/>
    </font>
    <font>
      <sz val="7"/>
      <color theme="1"/>
      <name val="MS UI Gothic"/>
      <family val="3"/>
    </font>
    <font>
      <b/>
      <sz val="9"/>
      <color auto="1"/>
      <name val="MS UI Gothic"/>
      <family val="3"/>
    </font>
    <font>
      <sz val="10"/>
      <color auto="1"/>
      <name val="MS UI Gothic"/>
      <family val="3"/>
    </font>
    <font>
      <sz val="8"/>
      <color rgb="FF0070C0"/>
      <name val="MS UI Gothic"/>
      <family val="3"/>
    </font>
    <font>
      <sz val="6"/>
      <color auto="1"/>
      <name val="MS UI Gothic"/>
      <family val="3"/>
    </font>
    <font>
      <sz val="11"/>
      <color theme="1"/>
      <name val="ＭＳ Ｐ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67">
    <xf numFmtId="0" fontId="0" fillId="0" borderId="0" xfId="0">
      <alignment vertical="center"/>
    </xf>
    <xf numFmtId="0" fontId="4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Alignment="1" applyProtection="1">
      <alignment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vertical="center"/>
    </xf>
    <xf numFmtId="0" fontId="7" fillId="0" borderId="4" xfId="0" applyNumberFormat="1" applyFont="1" applyFill="1" applyBorder="1" applyAlignment="1" applyProtection="1">
      <alignment horizontal="center" vertical="center" shrinkToFit="1"/>
    </xf>
    <xf numFmtId="0" fontId="5" fillId="0" borderId="4" xfId="4" applyNumberFormat="1" applyFont="1" applyFill="1" applyBorder="1" applyAlignment="1" applyProtection="1">
      <alignment horizontal="center" vertical="center" shrinkToFit="1"/>
    </xf>
    <xf numFmtId="0" fontId="5" fillId="0" borderId="5" xfId="4" applyNumberFormat="1" applyFont="1" applyFill="1" applyBorder="1" applyAlignment="1" applyProtection="1">
      <alignment horizontal="center" vertical="center" shrinkToFit="1"/>
    </xf>
    <xf numFmtId="0" fontId="5" fillId="0" borderId="6" xfId="0" applyNumberFormat="1" applyFont="1" applyFill="1" applyBorder="1" applyAlignment="1" applyProtection="1">
      <alignment horizontal="center" vertical="center"/>
    </xf>
    <xf numFmtId="0" fontId="5" fillId="0" borderId="7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0" fontId="8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4" fillId="0" borderId="0" xfId="0" applyNumberFormat="1" applyFont="1" applyFill="1" applyAlignment="1" applyProtection="1">
      <alignment horizontal="left" vertical="center"/>
    </xf>
    <xf numFmtId="0" fontId="5" fillId="0" borderId="8" xfId="0" applyNumberFormat="1" applyFont="1" applyFill="1" applyBorder="1" applyAlignment="1" applyProtection="1">
      <alignment vertical="center"/>
    </xf>
    <xf numFmtId="0" fontId="5" fillId="0" borderId="3" xfId="0" applyNumberFormat="1" applyFont="1" applyFill="1" applyBorder="1" applyAlignment="1" applyProtection="1">
      <alignment horizontal="center" vertical="center"/>
    </xf>
    <xf numFmtId="0" fontId="4" fillId="2" borderId="4" xfId="0" applyNumberFormat="1" applyFont="1" applyFill="1" applyBorder="1" applyAlignment="1" applyProtection="1">
      <alignment horizontal="center" vertical="center"/>
    </xf>
    <xf numFmtId="0" fontId="5" fillId="0" borderId="4" xfId="4" applyNumberFormat="1" applyFont="1" applyFill="1" applyBorder="1" applyAlignment="1" applyProtection="1">
      <alignment horizontal="right" vertical="center" shrinkToFit="1"/>
    </xf>
    <xf numFmtId="0" fontId="5" fillId="0" borderId="5" xfId="4" applyNumberFormat="1" applyFont="1" applyFill="1" applyBorder="1" applyAlignment="1" applyProtection="1">
      <alignment horizontal="right" vertical="center" shrinkToFit="1"/>
    </xf>
    <xf numFmtId="0" fontId="5" fillId="0" borderId="9" xfId="4" applyNumberFormat="1" applyFont="1" applyFill="1" applyBorder="1" applyAlignment="1" applyProtection="1">
      <alignment horizontal="right" vertical="center" shrinkToFit="1"/>
    </xf>
    <xf numFmtId="0" fontId="5" fillId="0" borderId="9" xfId="4" applyNumberFormat="1" applyFont="1" applyFill="1" applyBorder="1" applyAlignment="1" applyProtection="1">
      <alignment horizontal="center" vertical="center" shrinkToFit="1"/>
    </xf>
    <xf numFmtId="0" fontId="5" fillId="2" borderId="3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5" fillId="0" borderId="10" xfId="0" applyNumberFormat="1" applyFont="1" applyFill="1" applyBorder="1" applyAlignment="1" applyProtection="1">
      <alignment horizontal="center" vertical="center"/>
    </xf>
    <xf numFmtId="0" fontId="5" fillId="0" borderId="0" xfId="4" applyNumberFormat="1" applyFont="1" applyFill="1" applyBorder="1" applyAlignment="1" applyProtection="1">
      <alignment horizontal="right" vertical="center" shrinkToFit="1"/>
    </xf>
    <xf numFmtId="0" fontId="5" fillId="0" borderId="0" xfId="4" quotePrefix="1" applyNumberFormat="1" applyFont="1" applyFill="1" applyBorder="1" applyAlignment="1" applyProtection="1">
      <alignment horizontal="center" vertical="center" shrinkToFi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5" fillId="0" borderId="11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 shrinkToFit="1"/>
    </xf>
    <xf numFmtId="0" fontId="10" fillId="0" borderId="4" xfId="4" applyNumberFormat="1" applyFont="1" applyFill="1" applyBorder="1" applyAlignment="1" applyProtection="1">
      <alignment horizontal="right" vertical="center" shrinkToFit="1"/>
    </xf>
    <xf numFmtId="0" fontId="5" fillId="0" borderId="4" xfId="0" applyNumberFormat="1" applyFont="1" applyFill="1" applyBorder="1" applyAlignment="1" applyProtection="1">
      <alignment vertical="center"/>
    </xf>
    <xf numFmtId="0" fontId="5" fillId="0" borderId="1" xfId="4" applyNumberFormat="1" applyFont="1" applyFill="1" applyBorder="1" applyAlignment="1" applyProtection="1">
      <alignment horizontal="right" vertical="center" shrinkToFit="1"/>
    </xf>
    <xf numFmtId="0" fontId="10" fillId="0" borderId="4" xfId="4" applyNumberFormat="1" applyFont="1" applyFill="1" applyBorder="1" applyAlignment="1" applyProtection="1">
      <alignment horizontal="center" vertical="center" shrinkToFit="1"/>
    </xf>
    <xf numFmtId="0" fontId="4" fillId="0" borderId="4" xfId="0" applyNumberFormat="1" applyFont="1" applyFill="1" applyBorder="1" applyAlignment="1" applyProtection="1">
      <alignment vertical="center" shrinkToFit="1"/>
    </xf>
    <xf numFmtId="0" fontId="5" fillId="0" borderId="10" xfId="0" applyNumberFormat="1" applyFont="1" applyFill="1" applyBorder="1" applyAlignment="1" applyProtection="1">
      <alignment horizontal="center" vertical="center" shrinkToFit="1"/>
    </xf>
    <xf numFmtId="0" fontId="4" fillId="0" borderId="0" xfId="0" applyNumberFormat="1" applyFont="1" applyFill="1" applyBorder="1" applyAlignment="1" applyProtection="1">
      <alignment vertical="center" shrinkToFit="1"/>
    </xf>
    <xf numFmtId="0" fontId="5" fillId="2" borderId="3" xfId="0" applyNumberFormat="1" applyFont="1" applyFill="1" applyBorder="1" applyAlignment="1" applyProtection="1">
      <alignment horizontal="center" vertical="center" shrinkToFit="1"/>
    </xf>
    <xf numFmtId="0" fontId="5" fillId="0" borderId="1" xfId="4" quotePrefix="1" applyNumberFormat="1" applyFont="1" applyFill="1" applyBorder="1" applyAlignment="1" applyProtection="1">
      <alignment horizontal="center" vertical="center" wrapText="1"/>
    </xf>
    <xf numFmtId="0" fontId="5" fillId="0" borderId="2" xfId="4" quotePrefix="1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shrinkToFit="1"/>
      <protection hidden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5" fillId="2" borderId="4" xfId="4" applyNumberFormat="1" applyFont="1" applyFill="1" applyBorder="1" applyAlignment="1" applyProtection="1">
      <alignment horizontal="center" vertical="center" shrinkToFit="1"/>
    </xf>
    <xf numFmtId="0" fontId="5" fillId="2" borderId="5" xfId="4" applyNumberFormat="1" applyFont="1" applyFill="1" applyBorder="1" applyAlignment="1" applyProtection="1">
      <alignment horizontal="center" vertical="center" shrinkToFit="1"/>
    </xf>
    <xf numFmtId="0" fontId="5" fillId="0" borderId="0" xfId="0" applyNumberFormat="1" applyFont="1" applyFill="1" applyBorder="1" applyAlignment="1" applyProtection="1">
      <alignment horizontal="center" vertical="center" shrinkToFit="1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5" fillId="0" borderId="3" xfId="0" applyNumberFormat="1" applyFont="1" applyFill="1" applyBorder="1" applyAlignment="1" applyProtection="1">
      <alignment vertical="center" shrinkToFit="1"/>
    </xf>
    <xf numFmtId="0" fontId="10" fillId="0" borderId="4" xfId="4" applyNumberFormat="1" applyFont="1" applyFill="1" applyBorder="1" applyAlignment="1" applyProtection="1">
      <alignment vertical="center" shrinkToFit="1"/>
    </xf>
    <xf numFmtId="0" fontId="10" fillId="0" borderId="3" xfId="0" applyNumberFormat="1" applyFont="1" applyFill="1" applyBorder="1" applyAlignment="1" applyProtection="1">
      <alignment vertical="center" shrinkToFi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  <protection hidden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/>
      <protection hidden="1"/>
    </xf>
    <xf numFmtId="0" fontId="4" fillId="2" borderId="7" xfId="0" applyNumberFormat="1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  <protection hidden="1"/>
    </xf>
    <xf numFmtId="0" fontId="5" fillId="0" borderId="10" xfId="4" applyNumberFormat="1" applyFont="1" applyFill="1" applyBorder="1" applyAlignment="1" applyProtection="1">
      <alignment horizontal="right" vertical="center" shrinkToFit="1"/>
    </xf>
    <xf numFmtId="0" fontId="5" fillId="0" borderId="4" xfId="4" applyNumberFormat="1" applyFont="1" applyFill="1" applyBorder="1" applyAlignment="1" applyProtection="1">
      <alignment vertical="center" shrinkToFit="1"/>
    </xf>
    <xf numFmtId="0" fontId="5" fillId="0" borderId="1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vertical="center"/>
    </xf>
    <xf numFmtId="0" fontId="5" fillId="0" borderId="10" xfId="0" applyFont="1" applyFill="1" applyBorder="1" applyAlignment="1" applyProtection="1">
      <alignment horizontal="center" vertical="center" shrinkToFit="1"/>
      <protection hidden="1"/>
    </xf>
    <xf numFmtId="0" fontId="5" fillId="0" borderId="10" xfId="4" applyNumberFormat="1" applyFont="1" applyFill="1" applyBorder="1" applyAlignment="1" applyProtection="1">
      <alignment vertical="center" shrinkToFit="1"/>
    </xf>
    <xf numFmtId="0" fontId="5" fillId="0" borderId="0" xfId="0" applyFont="1" applyFill="1" applyBorder="1" applyAlignment="1" applyProtection="1">
      <alignment horizontal="center" vertical="center" shrinkToFit="1"/>
      <protection hidden="1"/>
    </xf>
    <xf numFmtId="0" fontId="5" fillId="0" borderId="0" xfId="4" applyNumberFormat="1" applyFont="1" applyFill="1" applyBorder="1" applyAlignment="1" applyProtection="1">
      <alignment vertical="center" shrinkToFit="1"/>
    </xf>
    <xf numFmtId="0" fontId="7" fillId="0" borderId="7" xfId="0" applyNumberFormat="1" applyFont="1" applyFill="1" applyBorder="1" applyAlignment="1" applyProtection="1">
      <alignment horizontal="center" vertical="center" shrinkToFit="1"/>
    </xf>
    <xf numFmtId="0" fontId="4" fillId="0" borderId="0" xfId="0" applyNumberFormat="1" applyFont="1" applyFill="1" applyAlignment="1" applyProtection="1">
      <alignment vertical="center" shrinkToFit="1"/>
    </xf>
    <xf numFmtId="0" fontId="5" fillId="0" borderId="1" xfId="0" applyNumberFormat="1" applyFont="1" applyFill="1" applyBorder="1" applyAlignment="1" applyProtection="1">
      <alignment horizontal="center" vertical="center" textRotation="255" wrapText="1"/>
    </xf>
    <xf numFmtId="0" fontId="5" fillId="0" borderId="2" xfId="0" applyNumberFormat="1" applyFont="1" applyFill="1" applyBorder="1" applyAlignment="1" applyProtection="1">
      <alignment horizontal="center" vertical="center" textRotation="255"/>
    </xf>
    <xf numFmtId="38" fontId="5" fillId="0" borderId="4" xfId="4" applyNumberFormat="1" applyFont="1" applyFill="1" applyBorder="1" applyAlignment="1" applyProtection="1">
      <alignment horizontal="right" vertical="center" shrinkToFit="1"/>
    </xf>
    <xf numFmtId="0" fontId="5" fillId="0" borderId="2" xfId="0" applyNumberFormat="1" applyFont="1" applyFill="1" applyBorder="1" applyAlignment="1" applyProtection="1">
      <alignment horizontal="center" vertical="center" textRotation="255" wrapText="1"/>
    </xf>
    <xf numFmtId="38" fontId="5" fillId="0" borderId="5" xfId="4" applyNumberFormat="1" applyFont="1" applyFill="1" applyBorder="1" applyAlignment="1" applyProtection="1">
      <alignment horizontal="right" vertical="center" shrinkToFit="1"/>
    </xf>
    <xf numFmtId="38" fontId="5" fillId="0" borderId="9" xfId="4" applyNumberFormat="1" applyFont="1" applyFill="1" applyBorder="1" applyAlignment="1" applyProtection="1">
      <alignment horizontal="right" vertical="center" shrinkToFit="1"/>
    </xf>
    <xf numFmtId="38" fontId="5" fillId="0" borderId="1" xfId="4" applyNumberFormat="1" applyFont="1" applyFill="1" applyBorder="1" applyAlignment="1" applyProtection="1">
      <alignment horizontal="right" vertical="center" shrinkToFit="1"/>
    </xf>
    <xf numFmtId="38" fontId="5" fillId="0" borderId="9" xfId="4" applyNumberFormat="1" applyFont="1" applyFill="1" applyBorder="1" applyAlignment="1" applyProtection="1">
      <alignment horizontal="center" vertical="center" shrinkToFit="1"/>
    </xf>
    <xf numFmtId="38" fontId="5" fillId="0" borderId="4" xfId="4" applyNumberFormat="1" applyFont="1" applyFill="1" applyBorder="1" applyAlignment="1" applyProtection="1">
      <alignment horizontal="center" vertical="center" shrinkToFit="1"/>
    </xf>
    <xf numFmtId="0" fontId="5" fillId="0" borderId="1" xfId="0" applyNumberFormat="1" applyFont="1" applyFill="1" applyBorder="1" applyAlignment="1" applyProtection="1">
      <alignment vertical="center" textRotation="255"/>
    </xf>
    <xf numFmtId="0" fontId="5" fillId="0" borderId="12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vertical="center" textRotation="255" wrapText="1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4" fillId="0" borderId="10" xfId="0" applyNumberFormat="1" applyFont="1" applyFill="1" applyBorder="1" applyAlignment="1" applyProtection="1">
      <alignment vertical="center"/>
    </xf>
    <xf numFmtId="0" fontId="4" fillId="0" borderId="11" xfId="0" applyNumberFormat="1" applyFont="1" applyFill="1" applyBorder="1" applyAlignment="1" applyProtection="1">
      <alignment vertical="center"/>
    </xf>
    <xf numFmtId="0" fontId="5" fillId="0" borderId="14" xfId="0" applyNumberFormat="1" applyFont="1" applyFill="1" applyBorder="1" applyAlignment="1" applyProtection="1">
      <alignment vertical="center"/>
    </xf>
    <xf numFmtId="0" fontId="4" fillId="0" borderId="4" xfId="0" applyNumberFormat="1" applyFont="1" applyFill="1" applyBorder="1" applyAlignment="1" applyProtection="1">
      <alignment horizontal="center" vertical="center" shrinkToFit="1"/>
    </xf>
    <xf numFmtId="0" fontId="5" fillId="0" borderId="1" xfId="4" quotePrefix="1" applyNumberFormat="1" applyFont="1" applyFill="1" applyBorder="1" applyAlignment="1" applyProtection="1">
      <alignment horizontal="center" vertical="center" textRotation="255" wrapText="1"/>
    </xf>
    <xf numFmtId="0" fontId="5" fillId="0" borderId="2" xfId="4" quotePrefix="1" applyNumberFormat="1" applyFont="1" applyFill="1" applyBorder="1" applyAlignment="1" applyProtection="1">
      <alignment horizontal="center" vertical="center" textRotation="255" wrapText="1"/>
    </xf>
    <xf numFmtId="0" fontId="5" fillId="0" borderId="5" xfId="4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textRotation="255"/>
    </xf>
    <xf numFmtId="0" fontId="5" fillId="0" borderId="14" xfId="0" applyNumberFormat="1" applyFont="1" applyFill="1" applyBorder="1" applyAlignment="1" applyProtection="1">
      <alignment horizontal="center" vertical="center"/>
    </xf>
    <xf numFmtId="0" fontId="5" fillId="2" borderId="14" xfId="0" applyNumberFormat="1" applyFont="1" applyFill="1" applyBorder="1" applyAlignment="1" applyProtection="1">
      <alignment horizontal="center" vertical="center"/>
    </xf>
    <xf numFmtId="0" fontId="5" fillId="0" borderId="10" xfId="0" applyNumberFormat="1" applyFont="1" applyFill="1" applyBorder="1" applyAlignment="1" applyProtection="1">
      <alignment vertical="center"/>
    </xf>
    <xf numFmtId="0" fontId="5" fillId="0" borderId="10" xfId="0" applyNumberFormat="1" applyFont="1" applyFill="1" applyBorder="1" applyAlignment="1" applyProtection="1">
      <alignment vertical="center" textRotation="255" wrapText="1"/>
    </xf>
    <xf numFmtId="0" fontId="5" fillId="0" borderId="0" xfId="0" applyNumberFormat="1" applyFont="1" applyFill="1" applyBorder="1" applyAlignment="1" applyProtection="1">
      <alignment vertical="center" textRotation="255" wrapText="1"/>
    </xf>
    <xf numFmtId="0" fontId="5" fillId="0" borderId="15" xfId="0" applyNumberFormat="1" applyFont="1" applyFill="1" applyBorder="1" applyAlignment="1" applyProtection="1">
      <alignment vertical="center" wrapText="1"/>
    </xf>
    <xf numFmtId="0" fontId="5" fillId="0" borderId="14" xfId="0" applyNumberFormat="1" applyFont="1" applyFill="1" applyBorder="1" applyAlignment="1" applyProtection="1">
      <alignment vertical="center" wrapText="1"/>
    </xf>
    <xf numFmtId="0" fontId="5" fillId="0" borderId="16" xfId="0" applyNumberFormat="1" applyFont="1" applyFill="1" applyBorder="1" applyAlignment="1" applyProtection="1">
      <alignment horizontal="right" vertical="center" wrapText="1"/>
    </xf>
    <xf numFmtId="0" fontId="5" fillId="0" borderId="17" xfId="0" applyNumberFormat="1" applyFont="1" applyFill="1" applyBorder="1" applyAlignment="1" applyProtection="1">
      <alignment vertical="center" textRotation="255"/>
    </xf>
    <xf numFmtId="0" fontId="11" fillId="0" borderId="1" xfId="0" applyNumberFormat="1" applyFont="1" applyFill="1" applyBorder="1" applyAlignment="1" applyProtection="1">
      <alignment horizontal="center" vertical="center" shrinkToFit="1"/>
    </xf>
    <xf numFmtId="0" fontId="11" fillId="0" borderId="2" xfId="0" applyNumberFormat="1" applyFont="1" applyFill="1" applyBorder="1" applyAlignment="1" applyProtection="1">
      <alignment horizontal="center" vertical="center" shrinkToFit="1"/>
    </xf>
    <xf numFmtId="0" fontId="5" fillId="2" borderId="4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 wrapText="1" shrinkToFit="1"/>
    </xf>
    <xf numFmtId="0" fontId="5" fillId="0" borderId="7" xfId="0" applyNumberFormat="1" applyFont="1" applyFill="1" applyBorder="1" applyAlignment="1" applyProtection="1">
      <alignment horizontal="center" vertical="center" shrinkToFit="1"/>
    </xf>
    <xf numFmtId="0" fontId="11" fillId="0" borderId="3" xfId="0" applyNumberFormat="1" applyFont="1" applyFill="1" applyBorder="1" applyAlignment="1" applyProtection="1">
      <alignment horizontal="center" vertical="center" shrinkToFit="1"/>
    </xf>
    <xf numFmtId="0" fontId="5" fillId="0" borderId="13" xfId="0" applyNumberFormat="1" applyFont="1" applyFill="1" applyBorder="1" applyAlignment="1" applyProtection="1">
      <alignment horizontal="center" vertical="center" shrinkToFit="1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5" fillId="0" borderId="7" xfId="4" applyNumberFormat="1" applyFont="1" applyFill="1" applyBorder="1" applyAlignment="1" applyProtection="1">
      <alignment horizontal="right" vertical="center" shrinkToFit="1"/>
    </xf>
    <xf numFmtId="0" fontId="5" fillId="0" borderId="16" xfId="0" applyNumberFormat="1" applyFont="1" applyFill="1" applyBorder="1" applyAlignment="1" applyProtection="1">
      <alignment horizontal="center" vertical="center"/>
    </xf>
    <xf numFmtId="0" fontId="5" fillId="0" borderId="17" xfId="0" applyNumberFormat="1" applyFont="1" applyFill="1" applyBorder="1" applyAlignment="1" applyProtection="1">
      <alignment horizontal="center" vertical="center"/>
    </xf>
    <xf numFmtId="176" fontId="5" fillId="0" borderId="13" xfId="4" applyNumberFormat="1" applyFont="1" applyFill="1" applyBorder="1" applyAlignment="1" applyProtection="1">
      <alignment horizontal="right" vertical="center" shrinkToFit="1"/>
    </xf>
    <xf numFmtId="0" fontId="5" fillId="0" borderId="13" xfId="4" applyNumberFormat="1" applyFont="1" applyFill="1" applyBorder="1" applyAlignment="1" applyProtection="1">
      <alignment horizontal="right" vertical="center" shrinkToFi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vertical="center" textRotation="255" shrinkToFit="1"/>
    </xf>
    <xf numFmtId="0" fontId="5" fillId="0" borderId="1" xfId="0" applyNumberFormat="1" applyFont="1" applyFill="1" applyBorder="1" applyAlignment="1" applyProtection="1">
      <alignment horizontal="center" vertical="center" shrinkToFit="1"/>
    </xf>
    <xf numFmtId="177" fontId="4" fillId="0" borderId="0" xfId="0" applyNumberFormat="1" applyFont="1" applyFill="1" applyAlignment="1" applyProtection="1">
      <alignment vertical="center"/>
    </xf>
    <xf numFmtId="0" fontId="5" fillId="0" borderId="4" xfId="0" applyNumberFormat="1" applyFont="1" applyFill="1" applyBorder="1" applyAlignment="1" applyProtection="1">
      <alignment horizontal="center" vertical="center" textRotation="255"/>
    </xf>
    <xf numFmtId="0" fontId="5" fillId="0" borderId="1" xfId="0" applyNumberFormat="1" applyFont="1" applyFill="1" applyBorder="1" applyAlignment="1" applyProtection="1">
      <alignment horizontal="center" wrapText="1"/>
    </xf>
    <xf numFmtId="0" fontId="5" fillId="0" borderId="2" xfId="0" applyNumberFormat="1" applyFont="1" applyFill="1" applyBorder="1" applyAlignment="1" applyProtection="1">
      <alignment horizontal="center" wrapText="1"/>
    </xf>
    <xf numFmtId="0" fontId="5" fillId="0" borderId="3" xfId="0" applyNumberFormat="1" applyFont="1" applyFill="1" applyBorder="1" applyAlignment="1" applyProtection="1">
      <alignment horizontal="center" wrapText="1"/>
    </xf>
    <xf numFmtId="38" fontId="5" fillId="0" borderId="3" xfId="0" applyNumberFormat="1" applyFont="1" applyFill="1" applyBorder="1" applyAlignment="1" applyProtection="1">
      <alignment horizontal="center" vertical="center"/>
    </xf>
    <xf numFmtId="0" fontId="5" fillId="0" borderId="18" xfId="4" applyNumberFormat="1" applyFont="1" applyFill="1" applyBorder="1" applyAlignment="1" applyProtection="1">
      <alignment horizontal="right" vertical="center" shrinkToFit="1"/>
    </xf>
    <xf numFmtId="0" fontId="5" fillId="0" borderId="15" xfId="0" applyNumberFormat="1" applyFont="1" applyFill="1" applyBorder="1" applyAlignment="1" applyProtection="1">
      <alignment horizontal="center" vertical="center" textRotation="255" wrapText="1"/>
    </xf>
    <xf numFmtId="0" fontId="5" fillId="0" borderId="10" xfId="0" applyNumberFormat="1" applyFont="1" applyFill="1" applyBorder="1" applyAlignment="1" applyProtection="1">
      <alignment horizontal="center" vertical="center" textRotation="255"/>
    </xf>
    <xf numFmtId="0" fontId="5" fillId="0" borderId="3" xfId="0" applyNumberFormat="1" applyFont="1" applyFill="1" applyBorder="1" applyAlignment="1" applyProtection="1">
      <alignment shrinkToFit="1"/>
    </xf>
    <xf numFmtId="38" fontId="5" fillId="0" borderId="3" xfId="0" applyNumberFormat="1" applyFont="1" applyFill="1" applyBorder="1" applyAlignment="1" applyProtection="1">
      <alignment horizontal="center" vertical="center" shrinkToFit="1"/>
    </xf>
    <xf numFmtId="0" fontId="4" fillId="0" borderId="4" xfId="0" applyNumberFormat="1" applyFont="1" applyFill="1" applyBorder="1" applyAlignment="1" applyProtection="1">
      <alignment vertical="center"/>
    </xf>
    <xf numFmtId="0" fontId="5" fillId="0" borderId="2" xfId="0" applyNumberFormat="1" applyFont="1" applyFill="1" applyBorder="1" applyAlignment="1" applyProtection="1">
      <alignment vertical="center" textRotation="255" wrapText="1"/>
    </xf>
    <xf numFmtId="0" fontId="5" fillId="0" borderId="7" xfId="0" applyNumberFormat="1" applyFont="1" applyFill="1" applyBorder="1" applyAlignment="1" applyProtection="1">
      <alignment horizontal="center" vertical="center"/>
      <protection hidden="1"/>
    </xf>
    <xf numFmtId="38" fontId="5" fillId="2" borderId="15" xfId="4" applyFont="1" applyFill="1" applyBorder="1" applyAlignment="1" applyProtection="1">
      <alignment vertical="center"/>
      <protection hidden="1"/>
    </xf>
    <xf numFmtId="38" fontId="5" fillId="2" borderId="10" xfId="4" applyFont="1" applyFill="1" applyBorder="1" applyAlignment="1" applyProtection="1">
      <alignment vertical="center"/>
      <protection hidden="1"/>
    </xf>
    <xf numFmtId="38" fontId="5" fillId="2" borderId="14" xfId="4" applyFont="1" applyFill="1" applyBorder="1" applyAlignment="1" applyProtection="1">
      <alignment vertical="center"/>
      <protection hidden="1"/>
    </xf>
    <xf numFmtId="0" fontId="5" fillId="0" borderId="13" xfId="0" applyNumberFormat="1" applyFont="1" applyFill="1" applyBorder="1" applyAlignment="1" applyProtection="1">
      <alignment horizontal="center" vertical="center"/>
      <protection hidden="1"/>
    </xf>
    <xf numFmtId="38" fontId="5" fillId="2" borderId="16" xfId="4" applyFont="1" applyFill="1" applyBorder="1" applyAlignment="1" applyProtection="1">
      <alignment horizontal="center" vertical="center" textRotation="255"/>
      <protection hidden="1"/>
    </xf>
    <xf numFmtId="38" fontId="5" fillId="2" borderId="11" xfId="4" applyFont="1" applyFill="1" applyBorder="1" applyAlignment="1" applyProtection="1">
      <alignment horizontal="center" vertical="center" textRotation="255"/>
      <protection hidden="1"/>
    </xf>
    <xf numFmtId="38" fontId="5" fillId="2" borderId="17" xfId="4" applyFont="1" applyFill="1" applyBorder="1" applyAlignment="1" applyProtection="1">
      <alignment horizontal="center" vertical="center" textRotation="255"/>
      <protection hidden="1"/>
    </xf>
    <xf numFmtId="0" fontId="4" fillId="2" borderId="11" xfId="0" applyFont="1" applyFill="1" applyBorder="1" applyAlignment="1" applyProtection="1">
      <alignment vertical="center"/>
    </xf>
    <xf numFmtId="0" fontId="5" fillId="2" borderId="11" xfId="0" applyFont="1" applyFill="1" applyBorder="1" applyAlignment="1" applyProtection="1">
      <alignment vertical="center"/>
    </xf>
    <xf numFmtId="0" fontId="5" fillId="2" borderId="17" xfId="0" applyFont="1" applyFill="1" applyBorder="1" applyAlignment="1" applyProtection="1">
      <alignment vertical="center"/>
    </xf>
    <xf numFmtId="0" fontId="5" fillId="0" borderId="12" xfId="0" applyNumberFormat="1" applyFont="1" applyFill="1" applyBorder="1" applyAlignment="1" applyProtection="1">
      <alignment horizontal="center" vertical="center"/>
      <protection hidden="1"/>
    </xf>
    <xf numFmtId="0" fontId="5" fillId="0" borderId="7" xfId="0" applyNumberFormat="1" applyFont="1" applyFill="1" applyBorder="1" applyAlignment="1" applyProtection="1">
      <alignment horizontal="left" vertical="center" shrinkToFit="1"/>
      <protection hidden="1"/>
    </xf>
    <xf numFmtId="0" fontId="5" fillId="0" borderId="0" xfId="0" applyFont="1" applyFill="1" applyAlignment="1" applyProtection="1">
      <alignment vertical="center"/>
      <protection hidden="1"/>
    </xf>
    <xf numFmtId="0" fontId="5" fillId="0" borderId="4" xfId="0" applyFont="1" applyFill="1" applyBorder="1" applyAlignment="1" applyProtection="1">
      <alignment horizontal="center" vertical="center"/>
      <protection hidden="1"/>
    </xf>
    <xf numFmtId="178" fontId="5" fillId="0" borderId="4" xfId="4" applyNumberFormat="1" applyFont="1" applyFill="1" applyBorder="1" applyAlignment="1" applyProtection="1">
      <alignment horizontal="right" vertical="center" shrinkToFit="1"/>
      <protection locked="0" hidden="1"/>
    </xf>
    <xf numFmtId="178" fontId="5" fillId="0" borderId="4" xfId="4" applyNumberFormat="1" applyFont="1" applyFill="1" applyBorder="1" applyAlignment="1" applyProtection="1">
      <alignment horizontal="right" vertical="center" shrinkToFit="1"/>
      <protection hidden="1"/>
    </xf>
    <xf numFmtId="0" fontId="4" fillId="0" borderId="19" xfId="0" applyFont="1" applyFill="1" applyBorder="1" applyAlignment="1" applyProtection="1">
      <alignment horizontal="center" vertical="center" shrinkToFit="1"/>
    </xf>
    <xf numFmtId="178" fontId="4" fillId="0" borderId="20" xfId="0" applyNumberFormat="1" applyFont="1" applyFill="1" applyBorder="1" applyAlignment="1" applyProtection="1">
      <alignment vertical="center" shrinkToFit="1"/>
    </xf>
    <xf numFmtId="0" fontId="4" fillId="0" borderId="0" xfId="0" applyFont="1" applyFill="1" applyBorder="1" applyAlignment="1" applyProtection="1">
      <alignment horizontal="center" vertical="center" shrinkToFit="1"/>
    </xf>
    <xf numFmtId="178" fontId="4" fillId="0" borderId="0" xfId="0" applyNumberFormat="1" applyFont="1" applyFill="1" applyBorder="1" applyAlignment="1" applyProtection="1">
      <alignment vertical="center" shrinkToFit="1"/>
    </xf>
    <xf numFmtId="0" fontId="5" fillId="0" borderId="4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 vertical="center"/>
    </xf>
    <xf numFmtId="0" fontId="5" fillId="2" borderId="16" xfId="0" applyFont="1" applyFill="1" applyBorder="1" applyAlignment="1" applyProtection="1">
      <alignment vertical="center"/>
    </xf>
    <xf numFmtId="0" fontId="4" fillId="2" borderId="17" xfId="0" applyFont="1" applyFill="1" applyBorder="1" applyAlignment="1" applyProtection="1">
      <alignment vertical="center"/>
    </xf>
    <xf numFmtId="0" fontId="4" fillId="2" borderId="16" xfId="0" applyFont="1" applyFill="1" applyBorder="1" applyAlignment="1" applyProtection="1">
      <alignment vertical="center"/>
    </xf>
  </cellXfs>
  <cellStyles count="5">
    <cellStyle name="桁区切り 2" xfId="1"/>
    <cellStyle name="標準" xfId="0" builtinId="0"/>
    <cellStyle name="標準 2" xfId="2"/>
    <cellStyle name="標準 3" xfId="3"/>
    <cellStyle name="桁区切り" xfId="4" builtinId="6"/>
  </cellStyles>
  <dxfs count="40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/>
    <dxf>
      <numFmt numFmtId="3" formatCode="#,##0"/>
    </dxf>
    <dxf/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CC00CC"/>
      <color rgb="FFCCFF33"/>
      <color rgb="FF33CC33"/>
      <color rgb="FFFF9900"/>
      <color rgb="FFCC66FF"/>
      <color rgb="FFCCFF99"/>
      <color rgb="FF99FF66"/>
      <color rgb="FF99CC00"/>
      <color rgb="FFFFFF66"/>
      <color rgb="FFFF0066"/>
    </mruColors>
  </colors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theme" Target="theme/theme1.xml" /><Relationship Id="rId18" Type="http://schemas.openxmlformats.org/officeDocument/2006/relationships/sharedStrings" Target="sharedStrings.xml" /><Relationship Id="rId19" Type="http://schemas.openxmlformats.org/officeDocument/2006/relationships/styles" Target="styles.xml" /></Relationships>
</file>

<file path=xl/charts/_rels/chart1.xml.rels><?xml version="1.0" encoding="UTF-8"?><Relationships xmlns="http://schemas.openxmlformats.org/package/2006/relationships"><Relationship Id="rId1" Type="http://schemas.openxmlformats.org/officeDocument/2006/relationships/chartUserShapes" Target="../drawings/drawing2.xml" /></Relationships>
</file>

<file path=xl/charts/_rels/chart2.xml.rels><?xml version="1.0" encoding="UTF-8"?><Relationships xmlns="http://schemas.openxmlformats.org/package/2006/relationships"><Relationship Id="rId1" Type="http://schemas.openxmlformats.org/officeDocument/2006/relationships/chartUserShapes" Target="../drawings/drawing3.xml" /></Relationships>
</file>

<file path=xl/charts/_rels/chart3.xml.rels><?xml version="1.0" encoding="UTF-8"?><Relationships xmlns="http://schemas.openxmlformats.org/package/2006/relationships"><Relationship Id="rId1" Type="http://schemas.openxmlformats.org/officeDocument/2006/relationships/chartUserShapes" Target="../drawings/drawing5.xml" /></Relationships>
</file>

<file path=xl/charts/_rels/chart4.xml.rels><?xml version="1.0" encoding="UTF-8"?><Relationships xmlns="http://schemas.openxmlformats.org/package/2006/relationships"><Relationship Id="rId1" Type="http://schemas.openxmlformats.org/officeDocument/2006/relationships/chartUserShapes" Target="../drawings/drawing7.xml" /></Relationships>
</file>

<file path=xl/charts/_rels/chart5.xml.rels><?xml version="1.0" encoding="UTF-8"?><Relationships xmlns="http://schemas.openxmlformats.org/package/2006/relationships"><Relationship Id="rId1" Type="http://schemas.openxmlformats.org/officeDocument/2006/relationships/chartUserShapes" Target="../drawings/drawing9.xml" /></Relationships>
</file>

<file path=xl/charts/_rels/chart6.xml.rels><?xml version="1.0" encoding="UTF-8"?><Relationships xmlns="http://schemas.openxmlformats.org/package/2006/relationships"><Relationship Id="rId1" Type="http://schemas.openxmlformats.org/officeDocument/2006/relationships/chartUserShapes" Target="../drawings/drawing12.xml" /></Relationships>
</file>

<file path=xl/charts/_rels/chart7.xml.rels><?xml version="1.0" encoding="UTF-8"?><Relationships xmlns="http://schemas.openxmlformats.org/package/2006/relationships"><Relationship Id="rId1" Type="http://schemas.openxmlformats.org/officeDocument/2006/relationships/chartUserShapes" Target="../drawings/drawing14.xml" /></Relationships>
</file>

<file path=xl/charts/_rels/chart8.xml.rels><?xml version="1.0" encoding="UTF-8"?><Relationships xmlns="http://schemas.openxmlformats.org/package/2006/relationships"><Relationship Id="rId1" Type="http://schemas.openxmlformats.org/officeDocument/2006/relationships/chartUserShapes" Target="../drawings/drawing16.xml" /></Relationships>
</file>

<file path=xl/charts/chart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2422600488536e-002"/>
          <c:y val="0.11135934500724723"/>
          <c:w val="0.86216730038022815"/>
          <c:h val="0.804179496219688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流入水量!$T$3:$T$4</c:f>
              <c:strCache>
                <c:ptCount val="1"/>
                <c:pt idx="0">
                  <c:v>雨量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solidFill>
                <a:srgbClr val="000000"/>
              </a:solidFill>
            </a:ln>
          </c:spPr>
          <c:invertIfNegative val="0"/>
          <c:cat>
            <c:numRef>
              <c:f>流入水量!$A$7:$A$18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流入水量!$T$7:$T$18</c:f>
              <c:numCache>
                <c:formatCode>General</c:formatCode>
                <c:ptCount val="12"/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流入水量!$P$3:$P$4</c:f>
              <c:strCache>
                <c:ptCount val="1"/>
                <c:pt idx="0">
                  <c:v>流入水量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 w="6350">
                <a:noFill/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流入水量!$P$7:$P$18</c:f>
              <c:numCache>
                <c:formatCode>General</c:formatCode>
                <c:ptCount val="12"/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numFmt formatCode="0&quot;月&quot;" sourceLinked="0"/>
        <c:majorTickMark val="in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0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 w="6350">
              <a:solidFill>
                <a:schemeClr val="tx1"/>
              </a:solidFill>
            </a:ln>
          </c:spPr>
        </c:majorGridlines>
        <c:title>
          <c:tx>
            <c:rich>
              <a:bodyPr rot="0" horzOverflow="overflow" anchor="t" anchorCtr="0"/>
              <a:lstStyle/>
              <a:p>
                <a:pPr algn="l" rtl="0">
                  <a:defRPr sz="800" b="0" i="0" u="none" strike="noStrike" baseline="0">
                    <a:solidFill>
                      <a:schemeClr val="tx1"/>
                    </a:solidFill>
                    <a:latin typeface="+mn-ea"/>
                    <a:ea typeface="+mn-ea"/>
                  </a:defRPr>
                </a:pPr>
                <a:r>
                  <a:rPr lang="ja-JP" altLang="en-US" sz="800" b="0" i="0" u="none" strike="noStrike" baseline="0">
                    <a:solidFill>
                      <a:schemeClr val="tx1"/>
                    </a:solidFill>
                    <a:latin typeface="+mn-ea"/>
                    <a:ea typeface="+mn-ea"/>
                  </a:rPr>
                  <a:t>雨量</a:t>
                </a:r>
                <a:r>
                  <a:rPr lang="en-US" altLang="ja-JP" sz="800" b="0" i="0" u="none" strike="noStrike" baseline="0">
                    <a:solidFill>
                      <a:schemeClr val="tx1"/>
                    </a:solidFill>
                    <a:latin typeface="+mn-ea"/>
                    <a:ea typeface="+mn-ea"/>
                  </a:rPr>
                  <a:t>[</a:t>
                </a:r>
                <a:r>
                  <a:rPr lang="ja-JP" altLang="en-US" sz="800" b="0" i="0" u="none" strike="noStrike" baseline="0">
                    <a:solidFill>
                      <a:schemeClr val="tx1"/>
                    </a:solidFill>
                    <a:latin typeface="+mn-ea"/>
                    <a:ea typeface="+mn-ea"/>
                  </a:rPr>
                  <a:t>m</a:t>
                </a:r>
                <a:r>
                  <a:rPr lang="ja-JP" altLang="en-US" sz="800" b="0" i="0" u="none" strike="noStrike" baseline="30000">
                    <a:solidFill>
                      <a:schemeClr val="tx1"/>
                    </a:solidFill>
                    <a:latin typeface="+mn-ea"/>
                    <a:ea typeface="+mn-ea"/>
                  </a:rPr>
                  <a:t>3</a:t>
                </a:r>
                <a:r>
                  <a:rPr lang="en-US" altLang="ja-JP" sz="800" b="0" i="0" u="none" strike="noStrike" baseline="0">
                    <a:solidFill>
                      <a:schemeClr val="tx1"/>
                    </a:solidFill>
                    <a:latin typeface="+mn-ea"/>
                    <a:ea typeface="+mn-ea"/>
                  </a:rPr>
                  <a:t>]</a:t>
                </a:r>
                <a:endParaRPr lang="ja-JP" altLang="en-US" sz="800" b="0" i="0" u="none" strike="noStrike" baseline="0">
                  <a:solidFill>
                    <a:schemeClr val="tx1"/>
                  </a:solidFill>
                  <a:latin typeface="+mn-ea"/>
                  <a:ea typeface="+mn-ea"/>
                </a:endParaRPr>
              </a:p>
            </c:rich>
          </c:tx>
          <c:layout>
            <c:manualLayout>
              <c:xMode val="edge"/>
              <c:yMode val="edge"/>
              <c:x val="1.7121652064023397e-003"/>
              <c:y val="4.5316601049868767e-00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catAx>
        <c:axId val="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"/>
        <c:crosses val="autoZero"/>
        <c:auto val="0"/>
        <c:lblAlgn val="ctr"/>
        <c:lblOffset val="100"/>
        <c:noMultiLvlLbl val="0"/>
      </c:catAx>
      <c:valAx>
        <c:axId val="12"/>
        <c:scaling>
          <c:orientation val="minMax"/>
        </c:scaling>
        <c:delete val="0"/>
        <c:axPos val="r"/>
        <c:title>
          <c:tx>
            <c:rich>
              <a:bodyPr rot="0" horzOverflow="overflow" anchor="ctr" anchorCtr="1"/>
              <a:lstStyle/>
              <a:p>
                <a:pPr algn="r" rtl="0">
                  <a:defRPr sz="800" b="0" i="0" u="none" strike="noStrike" baseline="0">
                    <a:solidFill>
                      <a:schemeClr val="tx1"/>
                    </a:solidFill>
                    <a:latin typeface="+mn-ea"/>
                    <a:ea typeface="+mn-ea"/>
                  </a:defRPr>
                </a:pPr>
                <a:r>
                  <a:rPr lang="ja-JP" altLang="en-US" sz="800" b="0" i="0" u="none" strike="noStrike" baseline="0">
                    <a:solidFill>
                      <a:schemeClr val="tx1"/>
                    </a:solidFill>
                    <a:latin typeface="+mn-ea"/>
                    <a:ea typeface="+mn-ea"/>
                  </a:rPr>
                  <a:t>流入水量</a:t>
                </a:r>
                <a:r>
                  <a:rPr lang="en-US" altLang="ja-JP" sz="800" b="0" i="0" u="none" strike="noStrike" baseline="0">
                    <a:solidFill>
                      <a:schemeClr val="tx1"/>
                    </a:solidFill>
                    <a:latin typeface="+mn-ea"/>
                    <a:ea typeface="+mn-ea"/>
                  </a:rPr>
                  <a:t>[m</a:t>
                </a:r>
                <a:r>
                  <a:rPr lang="en-US" altLang="ja-JP" sz="800" b="0" i="0" u="none" strike="noStrike" baseline="30000">
                    <a:solidFill>
                      <a:schemeClr val="tx1"/>
                    </a:solidFill>
                    <a:latin typeface="+mn-ea"/>
                    <a:ea typeface="+mn-ea"/>
                  </a:rPr>
                  <a:t>3</a:t>
                </a:r>
                <a:r>
                  <a:rPr lang="en-US" altLang="ja-JP" sz="800" b="0" i="0" u="none" strike="noStrike" baseline="0">
                    <a:solidFill>
                      <a:schemeClr val="tx1"/>
                    </a:solidFill>
                    <a:latin typeface="+mn-ea"/>
                    <a:ea typeface="+mn-ea"/>
                  </a:rPr>
                  <a:t>]</a:t>
                </a:r>
                <a:endParaRPr lang="ja-JP" altLang="en-US" sz="800" b="0" i="0" u="none" strike="noStrike" baseline="0">
                  <a:solidFill>
                    <a:schemeClr val="tx1"/>
                  </a:solidFill>
                  <a:latin typeface="+mn-ea"/>
                  <a:ea typeface="+mn-ea"/>
                </a:endParaRPr>
              </a:p>
            </c:rich>
          </c:tx>
          <c:layout>
            <c:manualLayout>
              <c:xMode val="edge"/>
              <c:yMode val="edge"/>
              <c:x val="0.85541185371152273"/>
              <c:y val="6.316072470107903e-00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1"/>
        <c:crosses val="max"/>
        <c:crossBetween val="between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31627905148266255"/>
          <c:y val="4.9453519802561963e-003"/>
          <c:w val="0.33832606942686633"/>
          <c:h val="7.7946879774356562e-002"/>
        </c:manualLayout>
      </c:layout>
      <c:overlay val="0"/>
      <c:txPr>
        <a:bodyPr horzOverflow="overflow" anchor="ctr" anchorCtr="1"/>
        <a:lstStyle/>
        <a:p>
          <a:pPr algn="l" rtl="0">
            <a:defRPr sz="800">
              <a:solidFill>
                <a:schemeClr val="tx1"/>
              </a:solidFill>
            </a:defRPr>
          </a:pPr>
          <a:endParaRPr lang="ja-JP" alt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 anchor="ctr" anchorCtr="1"/>
    <a:lstStyle/>
    <a:p>
      <a:pPr algn="ctr" rtl="0">
        <a:defRPr lang="ja-JP" altLang="en-US" sz="1000">
          <a:solidFill>
            <a:schemeClr val="tx1"/>
          </a:solidFill>
        </a:defRPr>
      </a:pPr>
      <a:endParaRPr lang="ja-JP" altLang="en-US"/>
    </a:p>
  </c:txPr>
  <c:printSettings>
    <c:headerFooter alignWithMargins="0"/>
    <c:pageMargins l="0.14000000000000001" r="0" t="0.6" b="0" header="0" footer="0"/>
    <c:pageSetup paperSize="9" orientation="landscape" horizontalDpi="400" verticalDpi="400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2422600488536e-002"/>
          <c:y val="0.11135934500724723"/>
          <c:w val="0.86216730038022815"/>
          <c:h val="0.80417949621968898"/>
        </c:manualLayout>
      </c:layout>
      <c:lineChart>
        <c:grouping val="standard"/>
        <c:varyColors val="0"/>
        <c:ser>
          <c:idx val="2"/>
          <c:order val="0"/>
          <c:tx>
            <c:strRef>
              <c:f>流入水量!$R$3:$R$4</c:f>
              <c:strCache>
                <c:ptCount val="1"/>
                <c:pt idx="0">
                  <c:v>日最大流入水量</c:v>
                </c:pt>
              </c:strCache>
            </c:strRef>
          </c:tx>
          <c:spPr>
            <a:ln w="127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流入水量!$A$7:$A$18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流入水量!$R$7:$R$18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0"/>
          <c:order val="1"/>
          <c:tx>
            <c:strRef>
              <c:f>流入水量!$Q$3:$Q$4</c:f>
              <c:strCache>
                <c:ptCount val="1"/>
                <c:pt idx="0">
                  <c:v>日平均流入水量</c:v>
                </c:pt>
              </c:strCache>
            </c:strRef>
          </c:tx>
          <c:spPr>
            <a:ln w="1270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  <a:ln>
                <a:noFill/>
              </a:ln>
            </c:spPr>
          </c:marker>
          <c:cat>
            <c:numRef>
              <c:f>流入水量!$A$7:$A$18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流入水量!$Q$7:$Q$18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2"/>
          <c:tx>
            <c:strRef>
              <c:f>流入水量!$S$3:$S$4</c:f>
              <c:strCache>
                <c:ptCount val="1"/>
                <c:pt idx="0">
                  <c:v>日最小流入水量</c:v>
                </c:pt>
              </c:strCache>
            </c:strRef>
          </c:tx>
          <c:spPr>
            <a:ln w="12700">
              <a:solidFill>
                <a:srgbClr val="FF0066"/>
              </a:solidFill>
            </a:ln>
          </c:spPr>
          <c:marker>
            <c:symbol val="square"/>
            <c:size val="6"/>
            <c:spPr>
              <a:solidFill>
                <a:srgbClr val="FF0066"/>
              </a:solidFill>
              <a:ln>
                <a:noFill/>
              </a:ln>
            </c:spPr>
          </c:marker>
          <c:cat>
            <c:numRef>
              <c:f>流入水量!$A$7:$A$18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流入水量!$S$7:$S$18</c:f>
              <c:numCache>
                <c:formatCode>General</c:formatCode>
                <c:ptCount val="12"/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0&quot;月&quot;" sourceLinked="0"/>
        <c:majorTickMark val="in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0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 w="6350">
              <a:solidFill>
                <a:schemeClr val="tx1"/>
              </a:solidFill>
            </a:ln>
          </c:spPr>
        </c:majorGridlines>
        <c:title>
          <c:tx>
            <c:rich>
              <a:bodyPr rot="0" horzOverflow="overflow" anchor="t" anchorCtr="0"/>
              <a:lstStyle/>
              <a:p>
                <a:pPr algn="l" rtl="0">
                  <a:defRPr sz="800" b="0" i="0" u="none" strike="noStrike" baseline="0">
                    <a:solidFill>
                      <a:schemeClr val="tx1"/>
                    </a:solidFill>
                    <a:latin typeface="+mn-ea"/>
                    <a:ea typeface="+mn-ea"/>
                  </a:defRPr>
                </a:pPr>
                <a:r>
                  <a:rPr lang="ja-JP" altLang="en-US" sz="800" b="0" i="0" u="none" strike="noStrike" baseline="0">
                    <a:solidFill>
                      <a:schemeClr val="tx1"/>
                    </a:solidFill>
                    <a:latin typeface="+mn-ea"/>
                    <a:ea typeface="+mn-ea"/>
                  </a:rPr>
                  <a:t>流入水量</a:t>
                </a:r>
                <a:r>
                  <a:rPr lang="en-US" altLang="ja-JP" sz="800" b="0" i="0" u="none" strike="noStrike" baseline="0">
                    <a:solidFill>
                      <a:schemeClr val="tx1"/>
                    </a:solidFill>
                    <a:latin typeface="+mn-ea"/>
                    <a:ea typeface="+mn-ea"/>
                  </a:rPr>
                  <a:t>[</a:t>
                </a:r>
                <a:r>
                  <a:rPr lang="ja-JP" altLang="en-US" sz="800" b="0" i="0" u="none" strike="noStrike" baseline="0">
                    <a:solidFill>
                      <a:schemeClr val="tx1"/>
                    </a:solidFill>
                    <a:latin typeface="+mn-ea"/>
                    <a:ea typeface="+mn-ea"/>
                  </a:rPr>
                  <a:t>m</a:t>
                </a:r>
                <a:r>
                  <a:rPr lang="ja-JP" altLang="en-US" sz="800" b="0" i="0" u="none" strike="noStrike" baseline="30000">
                    <a:solidFill>
                      <a:schemeClr val="tx1"/>
                    </a:solidFill>
                    <a:latin typeface="+mn-ea"/>
                    <a:ea typeface="+mn-ea"/>
                  </a:rPr>
                  <a:t>3</a:t>
                </a:r>
                <a:r>
                  <a:rPr lang="en-US" altLang="ja-JP" sz="800" b="0" i="0" u="none" strike="noStrike" baseline="0">
                    <a:solidFill>
                      <a:schemeClr val="tx1"/>
                    </a:solidFill>
                    <a:latin typeface="+mn-ea"/>
                    <a:ea typeface="+mn-ea"/>
                  </a:rPr>
                  <a:t>]</a:t>
                </a:r>
                <a:endParaRPr lang="ja-JP" altLang="en-US" sz="800" b="0" i="0" u="none" strike="noStrike" baseline="0">
                  <a:solidFill>
                    <a:schemeClr val="tx1"/>
                  </a:solidFill>
                  <a:latin typeface="+mn-ea"/>
                  <a:ea typeface="+mn-ea"/>
                </a:endParaRPr>
              </a:p>
            </c:rich>
          </c:tx>
          <c:layout>
            <c:manualLayout>
              <c:xMode val="edge"/>
              <c:yMode val="edge"/>
              <c:x val="1.7122249962657106e-003"/>
              <c:y val="4.5312044327792357e-00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13714285714285715"/>
          <c:y val="5.5555579858083924e-003"/>
          <c:w val="0.70068965517241377"/>
          <c:h val="8.7040720490253937e-002"/>
        </c:manualLayout>
      </c:layout>
      <c:overlay val="0"/>
      <c:txPr>
        <a:bodyPr horzOverflow="overflow" anchor="ctr" anchorCtr="1"/>
        <a:lstStyle/>
        <a:p>
          <a:pPr algn="l" rtl="0">
            <a:defRPr sz="800">
              <a:solidFill>
                <a:schemeClr val="tx1"/>
              </a:solidFill>
            </a:defRPr>
          </a:pPr>
          <a:endParaRPr lang="ja-JP" alt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 anchor="ctr" anchorCtr="1"/>
    <a:lstStyle/>
    <a:p>
      <a:pPr algn="ctr" rtl="0">
        <a:defRPr lang="ja-JP" altLang="en-US" sz="1000">
          <a:solidFill>
            <a:schemeClr val="tx1"/>
          </a:solidFill>
        </a:defRPr>
      </a:pPr>
      <a:endParaRPr lang="ja-JP" altLang="en-US"/>
    </a:p>
  </c:txPr>
  <c:printSettings>
    <c:headerFooter alignWithMargins="0"/>
    <c:pageMargins l="0.14000000000000001" r="0" t="0.6" b="0" header="0" footer="0"/>
    <c:pageSetup paperSize="9" orientation="landscape" horizontalDpi="400" verticalDpi="400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3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2422600488536e-002"/>
          <c:y val="0.11135934500724723"/>
          <c:w val="0.65472793092467929"/>
          <c:h val="0.80417949621968898"/>
        </c:manualLayout>
      </c:layout>
      <c:barChart>
        <c:barDir val="col"/>
        <c:grouping val="stacked"/>
        <c:varyColors val="0"/>
        <c:ser>
          <c:idx val="10"/>
          <c:order val="0"/>
          <c:tx>
            <c:strRef>
              <c:f>使用電力量!$Y$4</c:f>
              <c:strCache>
                <c:ptCount val="1"/>
                <c:pt idx="0">
                  <c:v>処理場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使用電力量!$Y$7:$Y$18</c:f>
              <c:numCache>
                <c:formatCode>General</c:formatCode>
                <c:ptCount val="12"/>
              </c:numCache>
            </c:numRef>
          </c:val>
        </c:ser>
        <c:ser>
          <c:idx val="11"/>
          <c:order val="1"/>
          <c:tx>
            <c:strRef>
              <c:f>使用電力量!$Z$4</c:f>
              <c:strCache>
                <c:ptCount val="1"/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使用電力量!$Z$7:$Z$18</c:f>
              <c:numCache>
                <c:formatCode>General</c:formatCode>
                <c:ptCount val="12"/>
              </c:numCache>
            </c:numRef>
          </c:val>
        </c:ser>
        <c:ser>
          <c:idx val="12"/>
          <c:order val="2"/>
          <c:tx>
            <c:strRef>
              <c:f>使用電力量!$AA$4</c:f>
              <c:strCache>
                <c:ptCount val="1"/>
              </c:strCache>
            </c:strRef>
          </c:tx>
          <c:spPr>
            <a:solidFill>
              <a:srgbClr val="FFC000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使用電力量!$AA$7:$AA$18</c:f>
              <c:numCache>
                <c:formatCode>General</c:formatCode>
                <c:ptCount val="12"/>
              </c:numCache>
            </c:numRef>
          </c:val>
        </c:ser>
        <c:ser>
          <c:idx val="13"/>
          <c:order val="3"/>
          <c:tx>
            <c:strRef>
              <c:f>使用電力量!$AB$4</c:f>
              <c:strCache>
                <c:ptCount val="1"/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使用電力量!$AB$7:$AB$18</c:f>
              <c:numCache>
                <c:formatCode>General</c:formatCode>
                <c:ptCount val="12"/>
              </c:numCache>
            </c:numRef>
          </c:val>
        </c:ser>
        <c:ser>
          <c:idx val="14"/>
          <c:order val="4"/>
          <c:tx>
            <c:strRef>
              <c:f>使用電力量!$AC$4</c:f>
              <c:strCache>
                <c:ptCount val="1"/>
              </c:strCache>
            </c:strRef>
          </c:tx>
          <c:spPr>
            <a:solidFill>
              <a:srgbClr val="99CC00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使用電力量!$AC$7:$AC$18</c:f>
              <c:numCache>
                <c:formatCode>General</c:formatCode>
                <c:ptCount val="12"/>
              </c:numCache>
            </c:numRef>
          </c:val>
        </c:ser>
        <c:ser>
          <c:idx val="15"/>
          <c:order val="5"/>
          <c:tx>
            <c:strRef>
              <c:f>使用電力量!$AD$4</c:f>
              <c:strCache>
                <c:ptCount val="1"/>
              </c:strCache>
            </c:strRef>
          </c:tx>
          <c:spPr>
            <a:solidFill>
              <a:srgbClr val="CCFF99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使用電力量!$AD$7:$AD$18</c:f>
              <c:numCache>
                <c:formatCode>General</c:formatCode>
                <c:ptCount val="12"/>
              </c:numCache>
            </c:numRef>
          </c:val>
        </c:ser>
        <c:ser>
          <c:idx val="16"/>
          <c:order val="6"/>
          <c:tx>
            <c:strRef>
              <c:f>使用電力量!$AE$4</c:f>
              <c:strCache>
                <c:ptCount val="1"/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使用電力量!$AE$7:$AE$18</c:f>
              <c:numCache>
                <c:formatCode>General</c:formatCode>
                <c:ptCount val="12"/>
              </c:numCache>
            </c:numRef>
          </c:val>
        </c:ser>
        <c:ser>
          <c:idx val="17"/>
          <c:order val="7"/>
          <c:tx>
            <c:strRef>
              <c:f>使用電力量!$AF$4</c:f>
              <c:strCache>
                <c:ptCount val="1"/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使用電力量!$AF$7:$AF$18</c:f>
              <c:numCache>
                <c:formatCode>General</c:formatCode>
                <c:ptCount val="12"/>
              </c:numCache>
            </c:numRef>
          </c:val>
        </c:ser>
        <c:ser>
          <c:idx val="0"/>
          <c:order val="8"/>
          <c:tx>
            <c:strRef>
              <c:f>使用電力量!$AG$4</c:f>
              <c:strCache>
                <c:ptCount val="1"/>
              </c:strCache>
            </c:strRef>
          </c:tx>
          <c:spPr>
            <a:solidFill>
              <a:srgbClr val="CC66FF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使用電力量!$AG$7:$AG$18</c:f>
              <c:numCache>
                <c:formatCode>General</c:formatCode>
                <c:ptCount val="12"/>
              </c:numCache>
            </c:numRef>
          </c:val>
        </c:ser>
        <c:ser>
          <c:idx val="1"/>
          <c:order val="9"/>
          <c:tx>
            <c:strRef>
              <c:f>使用電力量!$AH$4</c:f>
              <c:strCache>
                <c:ptCount val="1"/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使用電力量!$AH$7:$AH$18</c:f>
              <c:numCache>
                <c:formatCode>General</c:formatCode>
                <c:ptCount val="12"/>
              </c:numCache>
            </c:numRef>
          </c:val>
        </c:ser>
        <c:ser>
          <c:idx val="2"/>
          <c:order val="10"/>
          <c:tx>
            <c:strRef>
              <c:f>使用電力量!$AI$4</c:f>
              <c:strCache>
                <c:ptCount val="1"/>
              </c:strCache>
            </c:strRef>
          </c:tx>
          <c:spPr>
            <a:solidFill>
              <a:srgbClr val="FF9900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使用電力量!$AI$7:$AI$18</c:f>
              <c:numCache>
                <c:formatCode>General</c:formatCode>
                <c:ptCount val="12"/>
              </c:numCache>
            </c:numRef>
          </c:val>
        </c:ser>
        <c:ser>
          <c:idx val="3"/>
          <c:order val="11"/>
          <c:tx>
            <c:strRef>
              <c:f>使用電力量!$AJ$4</c:f>
              <c:strCache>
                <c:ptCount val="1"/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使用電力量!$AJ$7:$AJ$18</c:f>
              <c:numCache>
                <c:formatCode>General</c:formatCode>
                <c:ptCount val="12"/>
              </c:numCache>
            </c:numRef>
          </c:val>
        </c:ser>
        <c:ser>
          <c:idx val="4"/>
          <c:order val="12"/>
          <c:tx>
            <c:strRef>
              <c:f>使用電力量!$AK$4</c:f>
              <c:strCache>
                <c:ptCount val="1"/>
              </c:strCache>
            </c:strRef>
          </c:tx>
          <c:spPr>
            <a:solidFill>
              <a:srgbClr val="33CC33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使用電力量!$AK$7:$AK$18</c:f>
              <c:numCache>
                <c:formatCode>General</c:formatCode>
                <c:ptCount val="12"/>
              </c:numCache>
            </c:numRef>
          </c:val>
        </c:ser>
        <c:ser>
          <c:idx val="5"/>
          <c:order val="13"/>
          <c:tx>
            <c:strRef>
              <c:f>使用電力量!$AL$4</c:f>
              <c:strCache>
                <c:ptCount val="1"/>
              </c:strCache>
            </c:strRef>
          </c:tx>
          <c:spPr>
            <a:solidFill>
              <a:srgbClr val="CCFF33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使用電力量!$AL$7:$AL$18</c:f>
              <c:numCache>
                <c:formatCode>General</c:formatCode>
                <c:ptCount val="12"/>
              </c:numCache>
            </c:numRef>
          </c:val>
        </c:ser>
        <c:ser>
          <c:idx val="6"/>
          <c:order val="14"/>
          <c:tx>
            <c:strRef>
              <c:f>使用電力量!$AM$4</c:f>
              <c:strCache>
                <c:ptCount val="1"/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val>
            <c:numRef>
              <c:f>使用電力量!$AM$7:$AM$18</c:f>
              <c:numCache>
                <c:formatCode>General</c:formatCode>
                <c:ptCount val="12"/>
              </c:numCache>
            </c:numRef>
          </c:val>
        </c:ser>
        <c:ser>
          <c:idx val="7"/>
          <c:order val="15"/>
          <c:tx>
            <c:strRef>
              <c:f>使用電力量!$AN$4</c:f>
              <c:strCache>
                <c:ptCount val="1"/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使用電力量!$AN$7:$AN$18</c:f>
              <c:numCache>
                <c:formatCode>General</c:formatCode>
                <c:ptCount val="12"/>
              </c:numCache>
            </c:numRef>
          </c:val>
        </c:ser>
        <c:ser>
          <c:idx val="8"/>
          <c:order val="16"/>
          <c:tx>
            <c:strRef>
              <c:f>使用電力量!$AO$4</c:f>
              <c:strCache>
                <c:ptCount val="1"/>
              </c:strCache>
            </c:strRef>
          </c:tx>
          <c:spPr>
            <a:solidFill>
              <a:srgbClr val="CC00CC"/>
            </a:solidFill>
            <a:ln>
              <a:solidFill>
                <a:schemeClr val="tx1"/>
              </a:solidFill>
            </a:ln>
          </c:spPr>
          <c:invertIfNegative val="0"/>
          <c:val>
            <c:numRef>
              <c:f>使用電力量!$AO$7:$AO$18</c:f>
              <c:numCache>
                <c:formatCode>General</c:formatCode>
                <c:ptCount val="12"/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"/>
        <c:axId val="2"/>
      </c:barChart>
      <c:lineChart>
        <c:grouping val="standard"/>
        <c:varyColors val="0"/>
        <c:ser>
          <c:idx val="9"/>
          <c:order val="17"/>
          <c:tx>
            <c:strRef>
              <c:f>使用電力量!$AR$3</c:f>
              <c:strCache>
                <c:ptCount val="1"/>
                <c:pt idx="0">
                  <c:v>流入水量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>
                <a:noFill/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使用電力量!$AR$7:$AR$18</c:f>
              <c:numCache>
                <c:formatCode>General</c:formatCode>
                <c:ptCount val="12"/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numFmt formatCode="0&quot;月&quot;" sourceLinked="0"/>
        <c:majorTickMark val="in"/>
        <c:minorTickMark val="none"/>
        <c:tickLblPos val="nextTo"/>
        <c:spPr>
          <a:ln w="6350">
            <a:solidFill>
              <a:srgbClr val="000000"/>
            </a:solidFill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0"/>
        <c:lblAlgn val="ctr"/>
        <c:lblOffset val="100"/>
        <c:noMultiLvlLbl val="0"/>
      </c:catAx>
      <c:valAx>
        <c:axId val="2"/>
        <c:scaling>
          <c:orientation val="minMax"/>
          <c:min val="0"/>
        </c:scaling>
        <c:delete val="0"/>
        <c:axPos val="r"/>
        <c:title>
          <c:tx>
            <c:rich>
              <a:bodyPr rot="0" horzOverflow="overflow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defRPr sz="80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800" b="0" i="0" u="none" strike="noStrike" kern="1200" baseline="0">
                    <a:solidFill>
                      <a:sysClr val="windowText" lastClr="000000"/>
                    </a:solidFill>
                    <a:effectLst/>
                    <a:latin typeface="+mn-lt"/>
                    <a:ea typeface="+mn-ea"/>
                    <a:cs typeface="+mn-cs"/>
                  </a:rPr>
                  <a:t>電力使用量</a:t>
                </a:r>
                <a:r>
                  <a:rPr lang="en-US" altLang="ja-JP" sz="800" b="0" i="0" u="none" strike="noStrike" kern="1200" baseline="0">
                    <a:solidFill>
                      <a:sysClr val="windowText" lastClr="000000"/>
                    </a:solidFill>
                    <a:effectLst/>
                    <a:latin typeface="+mn-lt"/>
                    <a:ea typeface="+mn-ea"/>
                    <a:cs typeface="+mn-cs"/>
                  </a:rPr>
                  <a:t>[kWh]</a:t>
                </a:r>
                <a:endParaRPr lang="ja-JP" altLang="ja-JP" sz="800" b="1" i="0" u="none" strike="noStrike" kern="1200" baseline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endParaRPr>
              </a:p>
            </c:rich>
          </c:tx>
          <c:layout>
            <c:manualLayout>
              <c:xMode val="edge"/>
              <c:yMode val="edge"/>
              <c:x val="0.65199246295626478"/>
              <c:y val="1.4401064450277048e-00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9525">
            <a:solidFill>
              <a:srgbClr val="000000"/>
            </a:solidFill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max"/>
        <c:crossBetween val="between"/>
      </c:valAx>
      <c:catAx>
        <c:axId val="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"/>
        <c:crosses val="autoZero"/>
        <c:auto val="0"/>
        <c:lblAlgn val="ctr"/>
        <c:lblOffset val="100"/>
        <c:noMultiLvlLbl val="0"/>
      </c:catAx>
      <c:valAx>
        <c:axId val="12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rgbClr val="000000"/>
              </a:solidFill>
            </a:ln>
          </c:spPr>
        </c:majorGridlines>
        <c:title>
          <c:tx>
            <c:rich>
              <a:bodyPr rot="0" horzOverflow="overflow" anchor="ctr" anchorCtr="1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defRPr sz="80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ja-JP" sz="800" b="0" i="0" u="none" strike="noStrike" kern="1200" baseline="0">
                    <a:solidFill>
                      <a:sysClr val="windowText" lastClr="000000"/>
                    </a:solidFill>
                    <a:effectLst/>
                    <a:latin typeface="+mn-lt"/>
                    <a:ea typeface="+mn-ea"/>
                    <a:cs typeface="+mn-cs"/>
                  </a:rPr>
                  <a:t>流入水量</a:t>
                </a:r>
                <a:r>
                  <a:rPr lang="en-US" altLang="ja-JP" sz="800" b="0" i="0" u="none" strike="noStrike" kern="1200" baseline="0">
                    <a:solidFill>
                      <a:sysClr val="windowText" lastClr="000000"/>
                    </a:solidFill>
                    <a:effectLst/>
                    <a:latin typeface="+mn-lt"/>
                    <a:ea typeface="+mn-ea"/>
                    <a:cs typeface="+mn-cs"/>
                  </a:rPr>
                  <a:t>[m</a:t>
                </a:r>
                <a:r>
                  <a:rPr lang="en-US" altLang="ja-JP" sz="800" b="0" i="0" u="none" strike="noStrike" kern="1200" baseline="30000">
                    <a:solidFill>
                      <a:sysClr val="windowText" lastClr="000000"/>
                    </a:solidFill>
                    <a:effectLst/>
                    <a:latin typeface="+mn-lt"/>
                    <a:ea typeface="+mn-ea"/>
                    <a:cs typeface="+mn-cs"/>
                  </a:rPr>
                  <a:t>3</a:t>
                </a:r>
                <a:r>
                  <a:rPr lang="en-US" altLang="ja-JP" sz="800" b="0" i="0" u="none" strike="noStrike" kern="1200" baseline="0">
                    <a:solidFill>
                      <a:sysClr val="windowText" lastClr="000000"/>
                    </a:solidFill>
                    <a:effectLst/>
                    <a:latin typeface="+mn-lt"/>
                    <a:ea typeface="+mn-ea"/>
                    <a:cs typeface="+mn-cs"/>
                  </a:rPr>
                  <a:t>]</a:t>
                </a:r>
                <a:endParaRPr lang="ja-JP" altLang="ja-JP" sz="800" b="1" i="0" u="none" strike="noStrike" kern="1200" baseline="0">
                  <a:solidFill>
                    <a:sysClr val="windowText" lastClr="000000"/>
                  </a:solidFill>
                  <a:effectLst/>
                  <a:latin typeface="+mn-lt"/>
                  <a:ea typeface="+mn-ea"/>
                  <a:cs typeface="+mn-cs"/>
                </a:endParaRPr>
              </a:p>
            </c:rich>
          </c:tx>
          <c:layout>
            <c:manualLayout>
              <c:xMode val="edge"/>
              <c:yMode val="edge"/>
              <c:x val="5.291697195094429e-003"/>
              <c:y val="9.5600029163021294e-003"/>
            </c:manualLayout>
          </c:layout>
          <c:overlay val="0"/>
        </c:title>
        <c:numFmt formatCode="#,##0_);[Red]\(#,##0\)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1"/>
        <c:crosses val="autoZero"/>
        <c:crossBetween val="between"/>
      </c:valAx>
      <c:spPr>
        <a:ln w="635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7697125"/>
          <c:y val="1.5816601131973276e-002"/>
          <c:w val="0.1922638888888889"/>
          <c:h val="0.9629241900151867"/>
        </c:manualLayout>
      </c:layout>
      <c:overlay val="0"/>
      <c:txPr>
        <a:bodyPr horzOverflow="overflow" anchor="ctr" anchorCtr="1"/>
        <a:lstStyle/>
        <a:p>
          <a:pPr algn="l" rtl="0">
            <a:defRPr sz="800">
              <a:solidFill>
                <a:schemeClr val="tx1"/>
              </a:solidFill>
            </a:defRPr>
          </a:pPr>
          <a:endParaRPr lang="ja-JP" alt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 anchor="ctr" anchorCtr="1"/>
    <a:lstStyle/>
    <a:p>
      <a:pPr algn="ctr" rtl="0">
        <a:defRPr lang="ja-JP" altLang="en-US" sz="1000">
          <a:solidFill>
            <a:schemeClr val="tx1"/>
          </a:solidFill>
        </a:defRPr>
      </a:pPr>
      <a:endParaRPr lang="ja-JP" altLang="en-US"/>
    </a:p>
  </c:txPr>
  <c:printSettings>
    <c:headerFooter alignWithMargins="0"/>
    <c:pageMargins l="0.14000000000000001" r="0" t="0.6" b="0" header="0" footer="0"/>
    <c:pageSetup paperSize="9" orientation="landscape" horizontalDpi="400" verticalDpi="400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4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912835249042151e-002"/>
          <c:y val="0.11135934500724723"/>
          <c:w val="0.90352739463601528"/>
          <c:h val="0.80417949621968898"/>
        </c:manualLayout>
      </c:layout>
      <c:lineChart>
        <c:grouping val="standard"/>
        <c:varyColors val="0"/>
        <c:ser>
          <c:idx val="0"/>
          <c:order val="0"/>
          <c:tx>
            <c:strRef>
              <c:f>放流水1!$S$3:$S$4</c:f>
              <c:strCache>
                <c:ptCount val="1"/>
                <c:pt idx="0">
                  <c:v>COD</c:v>
                </c:pt>
              </c:strCache>
            </c:strRef>
          </c:tx>
          <c:spPr>
            <a:ln w="1270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  <a:ln>
                <a:noFill/>
              </a:ln>
            </c:spPr>
          </c:marker>
          <c:cat>
            <c:numRef>
              <c:f>放流水1!$A$8:$A$19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放流水1!$S$8:$S$19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tx>
            <c:strRef>
              <c:f>放流水1!$T$3:$T$4</c:f>
              <c:strCache>
                <c:ptCount val="1"/>
                <c:pt idx="0">
                  <c:v>BOD</c:v>
                </c:pt>
              </c:strCache>
            </c:strRef>
          </c:tx>
          <c:spPr>
            <a:ln w="127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放流水1!$A$8:$A$19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放流水1!$T$8:$T$19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tx>
            <c:strRef>
              <c:f>放流水1!$U$3:$U$4</c:f>
              <c:strCache>
                <c:ptCount val="1"/>
                <c:pt idx="0">
                  <c:v>SS</c:v>
                </c:pt>
              </c:strCache>
            </c:strRef>
          </c:tx>
          <c:spPr>
            <a:ln w="12700">
              <a:solidFill>
                <a:srgbClr val="FF0066"/>
              </a:solidFill>
            </a:ln>
          </c:spPr>
          <c:marker>
            <c:symbol val="square"/>
            <c:size val="6"/>
            <c:spPr>
              <a:solidFill>
                <a:srgbClr val="FF0066"/>
              </a:solidFill>
              <a:ln>
                <a:noFill/>
              </a:ln>
            </c:spPr>
          </c:marker>
          <c:cat>
            <c:numRef>
              <c:f>放流水1!$A$8:$A$19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放流水1!$U$8:$U$19</c:f>
              <c:numCache>
                <c:formatCode>General</c:formatCode>
                <c:ptCount val="12"/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lineChart>
        <c:grouping val="standard"/>
        <c:varyColors val="0"/>
        <c:ser>
          <c:idx val="3"/>
          <c:order val="3"/>
          <c:tx>
            <c:strRef>
              <c:f>放流水1!$Q$3:$Q$4</c:f>
              <c:strCache>
                <c:ptCount val="1"/>
                <c:pt idx="0">
                  <c:v>透視度</c:v>
                </c:pt>
              </c:strCache>
            </c:strRef>
          </c:tx>
          <c:spPr>
            <a:ln w="12700">
              <a:solidFill>
                <a:srgbClr val="0070C0"/>
              </a:solidFill>
            </a:ln>
          </c:spPr>
          <c:marker>
            <c:symbol val="x"/>
            <c:size val="6"/>
            <c:spPr>
              <a:noFill/>
              <a:ln w="12700">
                <a:solidFill>
                  <a:srgbClr val="0070C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放流水1!$Q$8:$Q$19</c:f>
              <c:numCache>
                <c:formatCode>General</c:formatCode>
                <c:ptCount val="12"/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numFmt formatCode="0&quot;月&quot;" sourceLinked="0"/>
        <c:majorTickMark val="in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0"/>
        <c:lblAlgn val="ctr"/>
        <c:lblOffset val="100"/>
        <c:tickLblSkip val="1"/>
        <c:noMultiLvlLbl val="0"/>
      </c:catAx>
      <c:valAx>
        <c:axId val="2"/>
        <c:scaling>
          <c:orientation val="minMax"/>
          <c:max val="25"/>
          <c:min val="0"/>
        </c:scaling>
        <c:delete val="0"/>
        <c:axPos val="l"/>
        <c:majorGridlines>
          <c:spPr>
            <a:ln w="6350">
              <a:solidFill>
                <a:schemeClr val="tx1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  <c:majorUnit val="5"/>
      </c:valAx>
      <c:catAx>
        <c:axId val="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100"/>
          <c:min val="0"/>
        </c:scaling>
        <c:delete val="0"/>
        <c:axPos val="r"/>
        <c:title>
          <c:tx>
            <c:rich>
              <a:bodyPr rot="0" horzOverflow="overflow" anchor="ctr" anchorCtr="1"/>
              <a:lstStyle/>
              <a:p>
                <a:pPr algn="ctr" rtl="0">
                  <a:defRPr sz="800" b="0" i="0" u="none" strike="noStrike" baseline="0">
                    <a:solidFill>
                      <a:schemeClr val="tx1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chemeClr val="tx1"/>
                    </a:solidFill>
                  </a:rPr>
                  <a:t>透視度</a:t>
                </a:r>
                <a:r>
                  <a:rPr lang="en-US" altLang="ja-JP" sz="800" b="0" i="0" u="none" strike="noStrike" baseline="0">
                    <a:solidFill>
                      <a:schemeClr val="tx1"/>
                    </a:solidFill>
                  </a:rPr>
                  <a:t>[cm]</a:t>
                </a:r>
                <a:endParaRPr lang="ja-JP" altLang="en-US" sz="800" b="0" i="0" u="none" strike="noStrike" baseline="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87483108966217937"/>
              <c:y val="2.3375984251968506e-00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1"/>
        <c:crosses val="max"/>
        <c:crossBetween val="between"/>
        <c:majorUnit val="10"/>
        <c:minorUnit val="0.4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7095517241379308"/>
          <c:y val="5.5555579858083924e-003"/>
          <c:w val="0.45660191570881226"/>
          <c:h val="8.7040720490253937e-002"/>
        </c:manualLayout>
      </c:layout>
      <c:overlay val="0"/>
      <c:txPr>
        <a:bodyPr horzOverflow="overflow" anchor="ctr" anchorCtr="1"/>
        <a:lstStyle/>
        <a:p>
          <a:pPr algn="l" rtl="0">
            <a:defRPr sz="800">
              <a:solidFill>
                <a:schemeClr val="tx1"/>
              </a:solidFill>
            </a:defRPr>
          </a:pPr>
          <a:endParaRPr lang="ja-JP" alt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 anchor="ctr" anchorCtr="1"/>
    <a:lstStyle/>
    <a:p>
      <a:pPr algn="ctr" rtl="0">
        <a:defRPr lang="ja-JP" altLang="en-US" sz="1000">
          <a:solidFill>
            <a:schemeClr val="tx1"/>
          </a:solidFill>
        </a:defRPr>
      </a:pPr>
      <a:endParaRPr lang="ja-JP" altLang="en-US"/>
    </a:p>
  </c:txPr>
  <c:printSettings>
    <c:headerFooter alignWithMargins="0"/>
    <c:pageMargins l="0.14000000000000001" r="0" t="0.6" b="0" header="0" footer="0"/>
    <c:pageSetup paperSize="9" orientation="landscape" horizontalDpi="400" verticalDpi="400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5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912835249042151e-002"/>
          <c:y val="0.11135934500724723"/>
          <c:w val="0.90352739463601528"/>
          <c:h val="0.80417949621968898"/>
        </c:manualLayout>
      </c:layout>
      <c:lineChart>
        <c:grouping val="standard"/>
        <c:varyColors val="0"/>
        <c:ser>
          <c:idx val="0"/>
          <c:order val="0"/>
          <c:tx>
            <c:strRef>
              <c:f>放流水2!$S$3:$S$4</c:f>
              <c:strCache>
                <c:ptCount val="1"/>
                <c:pt idx="0">
                  <c:v>COD</c:v>
                </c:pt>
              </c:strCache>
            </c:strRef>
          </c:tx>
          <c:spPr>
            <a:ln w="1270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  <a:ln>
                <a:noFill/>
              </a:ln>
            </c:spPr>
          </c:marker>
          <c:cat>
            <c:numRef>
              <c:f>放流水2!$A$8:$A$19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放流水2!$S$8:$S$19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tx>
            <c:strRef>
              <c:f>放流水2!$T$3:$T$4</c:f>
              <c:strCache>
                <c:ptCount val="1"/>
                <c:pt idx="0">
                  <c:v>BOD</c:v>
                </c:pt>
              </c:strCache>
            </c:strRef>
          </c:tx>
          <c:spPr>
            <a:ln w="127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放流水2!$A$8:$A$19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放流水2!$T$8:$T$19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tx>
            <c:strRef>
              <c:f>放流水2!$U$3:$U$4</c:f>
              <c:strCache>
                <c:ptCount val="1"/>
                <c:pt idx="0">
                  <c:v>SS</c:v>
                </c:pt>
              </c:strCache>
            </c:strRef>
          </c:tx>
          <c:spPr>
            <a:ln w="12700">
              <a:solidFill>
                <a:srgbClr val="FF0066"/>
              </a:solidFill>
            </a:ln>
          </c:spPr>
          <c:marker>
            <c:symbol val="square"/>
            <c:size val="6"/>
            <c:spPr>
              <a:solidFill>
                <a:srgbClr val="FF0066"/>
              </a:solidFill>
              <a:ln>
                <a:noFill/>
              </a:ln>
            </c:spPr>
          </c:marker>
          <c:cat>
            <c:numRef>
              <c:f>放流水2!$A$8:$A$19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放流水2!$U$8:$U$19</c:f>
              <c:numCache>
                <c:formatCode>General</c:formatCode>
                <c:ptCount val="12"/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lineChart>
        <c:grouping val="standard"/>
        <c:varyColors val="0"/>
        <c:ser>
          <c:idx val="3"/>
          <c:order val="3"/>
          <c:tx>
            <c:strRef>
              <c:f>放流水2!$Q$3:$Q$4</c:f>
              <c:strCache>
                <c:ptCount val="1"/>
                <c:pt idx="0">
                  <c:v>透視度</c:v>
                </c:pt>
              </c:strCache>
            </c:strRef>
          </c:tx>
          <c:spPr>
            <a:ln w="12700">
              <a:solidFill>
                <a:srgbClr val="0070C0"/>
              </a:solidFill>
            </a:ln>
          </c:spPr>
          <c:marker>
            <c:symbol val="x"/>
            <c:size val="6"/>
            <c:spPr>
              <a:noFill/>
              <a:ln w="12700">
                <a:solidFill>
                  <a:srgbClr val="0070C0"/>
                </a:solidFill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val>
            <c:numRef>
              <c:f>放流水2!$Q$8:$Q$19</c:f>
              <c:numCache>
                <c:formatCode>General</c:formatCode>
                <c:ptCount val="12"/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numFmt formatCode="0&quot;月&quot;" sourceLinked="0"/>
        <c:majorTickMark val="in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0"/>
        <c:lblAlgn val="ctr"/>
        <c:lblOffset val="100"/>
        <c:tickLblSkip val="1"/>
        <c:noMultiLvlLbl val="0"/>
      </c:catAx>
      <c:valAx>
        <c:axId val="2"/>
        <c:scaling>
          <c:orientation val="minMax"/>
          <c:max val="25"/>
          <c:min val="0"/>
        </c:scaling>
        <c:delete val="0"/>
        <c:axPos val="l"/>
        <c:majorGridlines>
          <c:spPr>
            <a:ln w="6350">
              <a:solidFill>
                <a:schemeClr val="tx1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  <c:majorUnit val="5"/>
      </c:valAx>
      <c:catAx>
        <c:axId val="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100"/>
          <c:min val="0"/>
        </c:scaling>
        <c:delete val="0"/>
        <c:axPos val="r"/>
        <c:title>
          <c:tx>
            <c:rich>
              <a:bodyPr rot="0" horzOverflow="overflow" anchor="ctr" anchorCtr="1"/>
              <a:lstStyle/>
              <a:p>
                <a:pPr algn="ctr" rtl="0">
                  <a:defRPr sz="800" b="0" i="0" u="none" strike="noStrike" baseline="0">
                    <a:solidFill>
                      <a:schemeClr val="tx1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chemeClr val="tx1"/>
                    </a:solidFill>
                  </a:rPr>
                  <a:t>透視度</a:t>
                </a:r>
                <a:r>
                  <a:rPr lang="en-US" altLang="ja-JP" sz="800" b="0" i="0" u="none" strike="noStrike" baseline="0">
                    <a:solidFill>
                      <a:schemeClr val="tx1"/>
                    </a:solidFill>
                  </a:rPr>
                  <a:t>[cm]</a:t>
                </a:r>
                <a:endParaRPr lang="ja-JP" altLang="en-US" sz="800" b="0" i="0" u="none" strike="noStrike" baseline="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87483108966217937"/>
              <c:y val="2.3375984251968506e-00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1"/>
        <c:crosses val="max"/>
        <c:crossBetween val="between"/>
        <c:majorUnit val="10"/>
        <c:minorUnit val="0.4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7095517241379308"/>
          <c:y val="5.5555579858083924e-003"/>
          <c:w val="0.45660191570881226"/>
          <c:h val="8.7040720490253937e-002"/>
        </c:manualLayout>
      </c:layout>
      <c:overlay val="0"/>
      <c:txPr>
        <a:bodyPr horzOverflow="overflow" anchor="ctr" anchorCtr="1"/>
        <a:lstStyle/>
        <a:p>
          <a:pPr algn="l" rtl="0">
            <a:defRPr sz="800">
              <a:solidFill>
                <a:schemeClr val="tx1"/>
              </a:solidFill>
            </a:defRPr>
          </a:pPr>
          <a:endParaRPr lang="ja-JP" alt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 anchor="ctr" anchorCtr="1"/>
    <a:lstStyle/>
    <a:p>
      <a:pPr algn="ctr" rtl="0">
        <a:defRPr lang="ja-JP" altLang="en-US" sz="1000">
          <a:solidFill>
            <a:schemeClr val="tx1"/>
          </a:solidFill>
        </a:defRPr>
      </a:pPr>
      <a:endParaRPr lang="ja-JP" altLang="en-US"/>
    </a:p>
  </c:txPr>
  <c:printSettings>
    <c:headerFooter alignWithMargins="0"/>
    <c:pageMargins l="0.14000000000000001" r="0" t="0.6" b="0" header="0" footer="0"/>
    <c:pageSetup paperSize="9" orientation="landscape" horizontalDpi="400" verticalDpi="400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6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912835249042151e-002"/>
          <c:y val="0.11135934500724723"/>
          <c:w val="0.89136264367816087"/>
          <c:h val="0.80417949621968898"/>
        </c:manualLayout>
      </c:layout>
      <c:lineChart>
        <c:grouping val="standard"/>
        <c:varyColors val="0"/>
        <c:ser>
          <c:idx val="0"/>
          <c:order val="0"/>
          <c:tx>
            <c:strRef>
              <c:f>反応タンク試験!$AL$3:$AL$4</c:f>
              <c:strCache>
                <c:ptCount val="1"/>
                <c:pt idx="0">
                  <c:v>BOD/MLSS負荷</c:v>
                </c:pt>
              </c:strCache>
            </c:strRef>
          </c:tx>
          <c:spPr>
            <a:ln w="1270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  <a:ln>
                <a:noFill/>
              </a:ln>
            </c:spPr>
          </c:marker>
          <c:cat>
            <c:numRef>
              <c:f>反応タンク試験!$A$8:$A$19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反応タンク試験!$AL$8:$AL$19</c:f>
              <c:numCache>
                <c:formatCode>General</c:formatCode>
                <c:ptCount val="12"/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0&quot;月&quot;" sourceLinked="0"/>
        <c:majorTickMark val="in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0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 w="6350">
              <a:solidFill>
                <a:schemeClr val="tx1"/>
              </a:solidFill>
            </a:ln>
          </c:spPr>
        </c:majorGridlines>
        <c:numFmt formatCode="#,##0.00_ 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7095517241379308"/>
          <c:y val="5.5555579858083924e-003"/>
          <c:w val="0.45660191570881226"/>
          <c:h val="8.7040720490253937e-002"/>
        </c:manualLayout>
      </c:layout>
      <c:overlay val="0"/>
      <c:txPr>
        <a:bodyPr horzOverflow="overflow" anchor="ctr" anchorCtr="1"/>
        <a:lstStyle/>
        <a:p>
          <a:pPr algn="l" rtl="0">
            <a:defRPr sz="800">
              <a:solidFill>
                <a:schemeClr val="tx1"/>
              </a:solidFill>
            </a:defRPr>
          </a:pPr>
          <a:endParaRPr lang="ja-JP" alt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 anchor="ctr" anchorCtr="1"/>
    <a:lstStyle/>
    <a:p>
      <a:pPr algn="ctr" rtl="0">
        <a:defRPr lang="ja-JP" altLang="en-US" sz="1000">
          <a:solidFill>
            <a:schemeClr val="tx1"/>
          </a:solidFill>
        </a:defRPr>
      </a:pPr>
      <a:endParaRPr lang="ja-JP" altLang="en-US"/>
    </a:p>
  </c:txPr>
  <c:printSettings>
    <c:headerFooter alignWithMargins="0"/>
    <c:pageMargins l="0.14000000000000001" r="0" t="0.6" b="0" header="0" footer="0"/>
    <c:pageSetup paperSize="9" orientation="landscape" horizontalDpi="400" verticalDpi="400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7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912835249042151e-002"/>
          <c:y val="0.11135934500724723"/>
          <c:w val="0.90352739463601528"/>
          <c:h val="0.80417949621968898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脱水汚泥等搬出量!$J$3</c:f>
              <c:strCache>
                <c:ptCount val="1"/>
                <c:pt idx="0">
                  <c:v>脱水汚泥等搬出量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3175">
              <a:solidFill>
                <a:schemeClr val="tx1"/>
              </a:solidFill>
            </a:ln>
          </c:spPr>
          <c:invertIfNegative val="0"/>
          <c:val>
            <c:numRef>
              <c:f>脱水汚泥等搬出量!$J$8:$J$19</c:f>
              <c:numCache>
                <c:formatCode>General</c:formatCode>
                <c:ptCount val="12"/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0"/>
        <c:axId val="11"/>
        <c:axId val="12"/>
      </c:barChart>
      <c:lineChart>
        <c:grouping val="standard"/>
        <c:varyColors val="0"/>
        <c:ser>
          <c:idx val="1"/>
          <c:order val="0"/>
          <c:tx>
            <c:strRef>
              <c:f>脱水汚泥等搬出量!$K$3</c:f>
              <c:strCache>
                <c:ptCount val="1"/>
                <c:pt idx="0">
                  <c:v>流入水量</c:v>
                </c:pt>
              </c:strCache>
            </c:strRef>
          </c:tx>
          <c:spPr>
            <a:ln w="12700">
              <a:solidFill>
                <a:srgbClr val="002060"/>
              </a:solidFill>
            </a:ln>
          </c:spPr>
          <c:marker>
            <c:symbol val="diamond"/>
            <c:size val="6"/>
            <c:spPr>
              <a:solidFill>
                <a:srgbClr val="002060"/>
              </a:solidFill>
              <a:ln>
                <a:noFill/>
              </a:ln>
            </c:spPr>
          </c:marker>
          <c:dLbls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/>
              </c:ext>
            </c:extLst>
          </c:dLbls>
          <c:cat>
            <c:numRef>
              <c:f>脱水汚泥等搬出量!$A$8:$A$19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脱水汚泥等搬出量!$K$8:$K$19</c:f>
              <c:numCache>
                <c:formatCode>General</c:formatCode>
                <c:ptCount val="12"/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0&quot;月&quot;" sourceLinked="0"/>
        <c:majorTickMark val="in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0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 w="6350">
              <a:solidFill>
                <a:schemeClr val="tx1"/>
              </a:solidFill>
            </a:ln>
          </c:spPr>
        </c:majorGridlines>
        <c:title>
          <c:tx>
            <c:rich>
              <a:bodyPr rot="0" horzOverflow="overflow" anchor="ctr" anchorCtr="1"/>
              <a:lstStyle/>
              <a:p>
                <a:pPr algn="ctr" rtl="0">
                  <a:defRPr sz="800" b="0" i="0" u="none" strike="noStrike" baseline="0">
                    <a:solidFill>
                      <a:schemeClr val="tx1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chemeClr val="tx1"/>
                    </a:solidFill>
                  </a:rPr>
                  <a:t>流入水量</a:t>
                </a:r>
                <a:r>
                  <a:rPr lang="en-US" altLang="ja-JP" sz="800" b="0" i="0" u="none" strike="noStrike" baseline="0">
                    <a:solidFill>
                      <a:schemeClr val="tx1"/>
                    </a:solidFill>
                  </a:rPr>
                  <a:t>[m</a:t>
                </a:r>
                <a:r>
                  <a:rPr lang="en-US" altLang="ja-JP" sz="800" b="0" i="0" u="none" strike="noStrike" baseline="30000">
                    <a:solidFill>
                      <a:schemeClr val="tx1"/>
                    </a:solidFill>
                  </a:rPr>
                  <a:t>3</a:t>
                </a:r>
                <a:r>
                  <a:rPr lang="en-US" altLang="ja-JP" sz="800" b="0" i="0" u="none" strike="noStrike" baseline="0">
                    <a:solidFill>
                      <a:schemeClr val="tx1"/>
                    </a:solidFill>
                  </a:rPr>
                  <a:t>]</a:t>
                </a:r>
                <a:endParaRPr lang="ja-JP" altLang="en-US" sz="800" b="0" i="0" u="none" strike="noStrike" baseline="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2.9664260717410323e-003"/>
            </c:manualLayout>
          </c:layout>
          <c:overlay val="0"/>
        </c:title>
        <c:numFmt formatCode="#,##0_ 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catAx>
        <c:axId val="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</c:scaling>
        <c:delete val="0"/>
        <c:axPos val="r"/>
        <c:title>
          <c:tx>
            <c:rich>
              <a:bodyPr rot="0" horzOverflow="overflow" anchor="ctr" anchorCtr="1"/>
              <a:lstStyle/>
              <a:p>
                <a:pPr algn="ctr" rtl="0">
                  <a:defRPr sz="800" b="0" i="0" u="none" strike="noStrike" baseline="0">
                    <a:solidFill>
                      <a:schemeClr val="tx1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chemeClr val="tx1"/>
                    </a:solidFill>
                  </a:rPr>
                  <a:t>脱水汚泥等</a:t>
                </a:r>
                <a:r>
                  <a:rPr lang="en-US" altLang="ja-JP" sz="800" b="0" i="0" u="none" strike="noStrike" baseline="0">
                    <a:solidFill>
                      <a:schemeClr val="tx1"/>
                    </a:solidFill>
                  </a:rPr>
                  <a:t>[t]</a:t>
                </a:r>
                <a:endParaRPr lang="ja-JP" altLang="en-US" sz="800" b="0" i="0" u="none" strike="noStrike" baseline="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85509983200456752"/>
              <c:y val="4.6328193350831147e-00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1"/>
        <c:crosses val="max"/>
        <c:crossBetween val="between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9285172413793104"/>
          <c:y val="5.5555579858083924e-003"/>
          <c:w val="0.41846743295019156"/>
          <c:h val="9.0748071193381963e-002"/>
        </c:manualLayout>
      </c:layout>
      <c:overlay val="0"/>
      <c:txPr>
        <a:bodyPr horzOverflow="overflow" anchor="ctr" anchorCtr="1"/>
        <a:lstStyle/>
        <a:p>
          <a:pPr algn="l" rtl="0">
            <a:defRPr sz="800">
              <a:solidFill>
                <a:schemeClr val="tx1"/>
              </a:solidFill>
            </a:defRPr>
          </a:pPr>
          <a:endParaRPr lang="ja-JP" alt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 anchor="ctr" anchorCtr="1"/>
    <a:lstStyle/>
    <a:p>
      <a:pPr algn="ctr" rtl="0">
        <a:defRPr lang="ja-JP" altLang="en-US" sz="1000">
          <a:solidFill>
            <a:schemeClr val="tx1"/>
          </a:solidFill>
        </a:defRPr>
      </a:pPr>
      <a:endParaRPr lang="ja-JP" altLang="en-US"/>
    </a:p>
  </c:txPr>
  <c:printSettings>
    <c:headerFooter alignWithMargins="0"/>
    <c:pageMargins l="0.14000000000000001" r="0" t="0.6" b="0" header="0" footer="0"/>
    <c:pageSetup paperSize="9" orientation="landscape" horizontalDpi="400" verticalDpi="400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8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912835249042151e-002"/>
          <c:y val="0.11135934500724723"/>
          <c:w val="0.90352739463601528"/>
          <c:h val="0.7875126859142606"/>
        </c:manualLayout>
      </c:layout>
      <c:lineChart>
        <c:grouping val="standard"/>
        <c:varyColors val="0"/>
        <c:ser>
          <c:idx val="1"/>
          <c:order val="0"/>
          <c:tx>
            <c:strRef>
              <c:f>'沈砂・しさ搬出量'!$H$4</c:f>
              <c:strCache>
                <c:ptCount val="1"/>
                <c:pt idx="0">
                  <c:v>ポンプ場沈砂</c:v>
                </c:pt>
              </c:strCache>
            </c:strRef>
          </c:tx>
          <c:spPr>
            <a:ln w="12700">
              <a:solidFill>
                <a:srgbClr val="00B050"/>
              </a:solidFill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noFill/>
              </a:ln>
            </c:spPr>
          </c:marker>
          <c:cat>
            <c:numRef>
              <c:f>'沈砂・しさ搬出量'!$A$7:$A$18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'沈砂・しさ搬出量'!$H$7:$H$18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0"/>
          <c:order val="1"/>
          <c:tx>
            <c:strRef>
              <c:f>'沈砂・しさ搬出量'!$I$4</c:f>
              <c:strCache>
                <c:ptCount val="1"/>
                <c:pt idx="0">
                  <c:v>ポンプ場しさ</c:v>
                </c:pt>
              </c:strCache>
            </c:strRef>
          </c:tx>
          <c:spPr>
            <a:ln w="12700">
              <a:solidFill>
                <a:srgbClr val="002060"/>
              </a:solidFill>
            </a:ln>
          </c:spPr>
          <c:marker>
            <c:symbol val="x"/>
            <c:size val="6"/>
            <c:spPr>
              <a:noFill/>
              <a:ln w="12700">
                <a:solidFill>
                  <a:srgbClr val="002060"/>
                </a:solidFill>
              </a:ln>
            </c:spPr>
          </c:marker>
          <c:cat>
            <c:numRef>
              <c:f>'沈砂・しさ搬出量'!$A$7:$A$18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'沈砂・しさ搬出量'!$I$7:$I$18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tx>
            <c:strRef>
              <c:f>'沈砂・しさ搬出量'!$J$4</c:f>
              <c:strCache>
                <c:ptCount val="1"/>
                <c:pt idx="0">
                  <c:v>処理場沈砂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diamond"/>
            <c:size val="6"/>
            <c:spPr>
              <a:solidFill>
                <a:schemeClr val="tx1"/>
              </a:solidFill>
              <a:ln>
                <a:noFill/>
              </a:ln>
            </c:spPr>
          </c:marker>
          <c:cat>
            <c:numRef>
              <c:f>'沈砂・しさ搬出量'!$A$7:$A$18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'沈砂・しさ搬出量'!$J$7:$J$18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tx>
            <c:strRef>
              <c:f>'沈砂・しさ搬出量'!$K$4</c:f>
              <c:strCache>
                <c:ptCount val="1"/>
                <c:pt idx="0">
                  <c:v>処理場しさ</c:v>
                </c:pt>
              </c:strCache>
            </c:strRef>
          </c:tx>
          <c:spPr>
            <a:ln w="12700">
              <a:solidFill>
                <a:srgbClr val="FF0066"/>
              </a:solidFill>
            </a:ln>
          </c:spPr>
          <c:marker>
            <c:symbol val="square"/>
            <c:size val="5"/>
            <c:spPr>
              <a:solidFill>
                <a:srgbClr val="FF0066"/>
              </a:solidFill>
              <a:ln w="12700">
                <a:noFill/>
              </a:ln>
            </c:spPr>
          </c:marker>
          <c:cat>
            <c:numRef>
              <c:f>'沈砂・しさ搬出量'!$A$7:$A$18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'沈砂・しさ搬出量'!$K$7:$K$18</c:f>
              <c:numCache>
                <c:formatCode>General</c:formatCode>
                <c:ptCount val="12"/>
              </c:numCache>
            </c:numRef>
          </c:val>
          <c:smooth val="0"/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0&quot;月&quot;" sourceLinked="0"/>
        <c:majorTickMark val="in"/>
        <c:minorTickMark val="none"/>
        <c:tickLblPos val="nextTo"/>
        <c:spPr>
          <a:ln w="6350">
            <a:solidFill>
              <a:schemeClr val="tx1"/>
            </a:solidFill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2"/>
        <c:crosses val="autoZero"/>
        <c:auto val="0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 w="6350">
              <a:solidFill>
                <a:schemeClr val="tx1"/>
              </a:solidFill>
            </a:ln>
          </c:spPr>
        </c:majorGridlines>
        <c:title>
          <c:tx>
            <c:rich>
              <a:bodyPr rot="0" horzOverflow="overflow" anchor="ctr" anchorCtr="1"/>
              <a:lstStyle/>
              <a:p>
                <a:pPr algn="ctr" rtl="0">
                  <a:defRPr sz="800" b="0" i="0" u="none" strike="noStrike" baseline="0">
                    <a:solidFill>
                      <a:schemeClr val="tx1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chemeClr val="tx1"/>
                    </a:solidFill>
                  </a:rPr>
                  <a:t>沈砂・しさ搬出量</a:t>
                </a:r>
                <a:r>
                  <a:rPr lang="en-US" altLang="ja-JP" sz="800" b="0" i="0" u="none" strike="noStrike" baseline="0">
                    <a:solidFill>
                      <a:schemeClr val="tx1"/>
                    </a:solidFill>
                  </a:rPr>
                  <a:t>[kg]</a:t>
                </a:r>
                <a:endParaRPr lang="ja-JP" altLang="en-US" sz="800" b="0" i="0" u="none" strike="noStrike" baseline="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"/>
              <c:y val="2.9664260717410323e-003"/>
            </c:manualLayout>
          </c:layout>
          <c:overlay val="0"/>
        </c:title>
        <c:numFmt formatCode="#,##0_ 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</c:spPr>
        <c:txPr>
          <a:bodyPr rot="0" horzOverflow="overflow" anchor="ctr" anchorCtr="1"/>
          <a:lstStyle/>
          <a:p>
            <a:pPr algn="ctr" rtl="0">
              <a:defRPr sz="800">
                <a:solidFill>
                  <a:schemeClr val="tx1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ln w="6350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29285172413793104"/>
          <c:y val="5.5555579858083924e-003"/>
          <c:w val="0.70714899642584694"/>
          <c:h val="8.4997507423265159e-002"/>
        </c:manualLayout>
      </c:layout>
      <c:overlay val="0"/>
      <c:txPr>
        <a:bodyPr horzOverflow="overflow" anchor="ctr" anchorCtr="1"/>
        <a:lstStyle/>
        <a:p>
          <a:pPr algn="l" rtl="0">
            <a:defRPr sz="800">
              <a:solidFill>
                <a:schemeClr val="tx1"/>
              </a:solidFill>
            </a:defRPr>
          </a:pPr>
          <a:endParaRPr lang="ja-JP" altLang="en-US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 anchor="ctr" anchorCtr="1"/>
    <a:lstStyle/>
    <a:p>
      <a:pPr algn="ctr" rtl="0">
        <a:defRPr lang="ja-JP" altLang="en-US" sz="1000">
          <a:solidFill>
            <a:schemeClr val="tx1"/>
          </a:solidFill>
        </a:defRPr>
      </a:pPr>
      <a:endParaRPr lang="ja-JP" altLang="en-US"/>
    </a:p>
  </c:txPr>
  <c:printSettings>
    <c:headerFooter alignWithMargins="0"/>
    <c:pageMargins l="0.14000000000000001" r="0" t="0.6" b="0" header="0" footer="0"/>
    <c:pageSetup paperSize="9" orientation="landscape" horizontalDpi="400" verticalDpi="400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drawings/_rels/drawing1.xml.rels>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/Relationships>
</file>

<file path=xl/drawings/_rels/drawing11.xml.rels><?xml version="1.0" encoding="UTF-8"?><Relationships xmlns="http://schemas.openxmlformats.org/package/2006/relationships"><Relationship Id="rId1" Type="http://schemas.openxmlformats.org/officeDocument/2006/relationships/chart" Target="../charts/chart6.xml" /></Relationships>
</file>

<file path=xl/drawings/_rels/drawing13.xml.rels><?xml version="1.0" encoding="UTF-8"?><Relationships xmlns="http://schemas.openxmlformats.org/package/2006/relationships"><Relationship Id="rId1" Type="http://schemas.openxmlformats.org/officeDocument/2006/relationships/chart" Target="../charts/chart7.xml" /></Relationships>
</file>

<file path=xl/drawings/_rels/drawing15.xml.rels><?xml version="1.0" encoding="UTF-8"?><Relationships xmlns="http://schemas.openxmlformats.org/package/2006/relationships"><Relationship Id="rId1" Type="http://schemas.openxmlformats.org/officeDocument/2006/relationships/chart" Target="../charts/chart8.xml" /></Relationships>
</file>

<file path=xl/drawings/_rels/drawing4.xml.rels><?xml version="1.0" encoding="UTF-8"?><Relationships xmlns="http://schemas.openxmlformats.org/package/2006/relationships"><Relationship Id="rId1" Type="http://schemas.openxmlformats.org/officeDocument/2006/relationships/chart" Target="../charts/chart3.xml" /></Relationships>
</file>

<file path=xl/drawings/_rels/drawing6.xml.rels><?xml version="1.0" encoding="UTF-8"?><Relationships xmlns="http://schemas.openxmlformats.org/package/2006/relationships"><Relationship Id="rId1" Type="http://schemas.openxmlformats.org/officeDocument/2006/relationships/chart" Target="../charts/chart4.xml" /></Relationships>
</file>

<file path=xl/drawings/_rels/drawing8.xml.rels><?xml version="1.0" encoding="UTF-8"?><Relationships xmlns="http://schemas.openxmlformats.org/package/2006/relationships"><Relationship Id="rId1" Type="http://schemas.openxmlformats.org/officeDocument/2006/relationships/chart" Target="../charts/chart5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 xmlns:xdr="http://schemas.openxmlformats.org/drawingml/2006/spreadsheetDrawing">
      <xdr:col>0</xdr:col>
      <xdr:colOff>9525</xdr:colOff>
      <xdr:row>24</xdr:row>
      <xdr:rowOff>0</xdr:rowOff>
    </xdr:from>
    <xdr:to xmlns:xdr="http://schemas.openxmlformats.org/drawingml/2006/spreadsheetDrawing">
      <xdr:col>8</xdr:col>
      <xdr:colOff>428625</xdr:colOff>
      <xdr:row>39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 xmlns:xdr="http://schemas.openxmlformats.org/drawingml/2006/spreadsheetDrawing">
      <xdr:col>0</xdr:col>
      <xdr:colOff>0</xdr:colOff>
      <xdr:row>23</xdr:row>
      <xdr:rowOff>8890</xdr:rowOff>
    </xdr:from>
    <xdr:ext cx="1563370" cy="238760"/>
    <xdr:sp macro="" textlink="">
      <xdr:nvSpPr>
        <xdr:cNvPr id="3" name="テキスト ボックス 2"/>
        <xdr:cNvSpPr txBox="1"/>
      </xdr:nvSpPr>
      <xdr:spPr>
        <a:xfrm>
          <a:off x="0" y="4028440"/>
          <a:ext cx="1563370" cy="23876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r>
            <a:rPr kumimoji="1" lang="ja-JP" altLang="en-US" sz="1000" b="1">
              <a:latin typeface="MS UI Gothic"/>
              <a:ea typeface="MS UI Gothic"/>
            </a:rPr>
            <a:t>流入水量・雨量トレンドグラフ</a:t>
          </a:r>
        </a:p>
      </xdr:txBody>
    </xdr:sp>
    <xdr:clientData/>
  </xdr:oneCellAnchor>
  <xdr:twoCellAnchor editAs="absolute">
    <xdr:from xmlns:xdr="http://schemas.openxmlformats.org/drawingml/2006/spreadsheetDrawing">
      <xdr:col>9</xdr:col>
      <xdr:colOff>161925</xdr:colOff>
      <xdr:row>24</xdr:row>
      <xdr:rowOff>0</xdr:rowOff>
    </xdr:from>
    <xdr:to xmlns:xdr="http://schemas.openxmlformats.org/drawingml/2006/spreadsheetDrawing">
      <xdr:col>14</xdr:col>
      <xdr:colOff>0</xdr:colOff>
      <xdr:row>39</xdr:row>
      <xdr:rowOff>142875</xdr:rowOff>
    </xdr:to>
    <xdr:graphicFrame macro="">
      <xdr:nvGraphicFramePr>
        <xdr:cNvPr id="4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 xmlns:xdr="http://schemas.openxmlformats.org/drawingml/2006/spreadsheetDrawing">
      <xdr:col>9</xdr:col>
      <xdr:colOff>161925</xdr:colOff>
      <xdr:row>23</xdr:row>
      <xdr:rowOff>8890</xdr:rowOff>
    </xdr:from>
    <xdr:ext cx="2528570" cy="238760"/>
    <xdr:sp macro="" textlink="">
      <xdr:nvSpPr>
        <xdr:cNvPr id="5" name="テキスト ボックス 4"/>
        <xdr:cNvSpPr txBox="1"/>
      </xdr:nvSpPr>
      <xdr:spPr>
        <a:xfrm>
          <a:off x="5036820" y="4028440"/>
          <a:ext cx="2528570" cy="23876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r>
            <a:rPr lang="ja-JP" altLang="ja-JP" sz="1000" b="1" i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日平均・日最大・日最小流入水量</a:t>
          </a:r>
          <a:r>
            <a:rPr kumimoji="1" lang="ja-JP" altLang="en-US" sz="1000" b="1">
              <a:latin typeface="MS UI Gothic"/>
              <a:ea typeface="MS UI Gothic"/>
            </a:rPr>
            <a:t>トレンドグラフ</a:t>
          </a: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0</xdr:colOff>
      <xdr:row>2</xdr:row>
      <xdr:rowOff>0</xdr:rowOff>
    </xdr:from>
    <xdr:to xmlns:xdr="http://schemas.openxmlformats.org/drawingml/2006/spreadsheetDrawing">
      <xdr:col>2</xdr:col>
      <xdr:colOff>0</xdr:colOff>
      <xdr:row>4</xdr:row>
      <xdr:rowOff>0</xdr:rowOff>
    </xdr:to>
    <xdr:cxnSp macro="">
      <xdr:nvCxnSpPr>
        <xdr:cNvPr id="5" name="直線コネクタ 4"/>
        <xdr:cNvCxnSpPr/>
      </xdr:nvCxnSpPr>
      <xdr:spPr>
        <a:xfrm>
          <a:off x="0" y="533400"/>
          <a:ext cx="1225550" cy="285750"/>
        </a:xfrm>
        <a:prstGeom prst="straightConnector1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 xmlns:xdr="http://schemas.openxmlformats.org/drawingml/2006/spreadsheetDrawing">
      <xdr:col>0</xdr:col>
      <xdr:colOff>9525</xdr:colOff>
      <xdr:row>24</xdr:row>
      <xdr:rowOff>0</xdr:rowOff>
    </xdr:from>
    <xdr:to xmlns:xdr="http://schemas.openxmlformats.org/drawingml/2006/spreadsheetDrawing">
      <xdr:col>14</xdr:col>
      <xdr:colOff>76200</xdr:colOff>
      <xdr:row>40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 xmlns:xdr="http://schemas.openxmlformats.org/drawingml/2006/spreadsheetDrawing">
      <xdr:col>0</xdr:col>
      <xdr:colOff>0</xdr:colOff>
      <xdr:row>23</xdr:row>
      <xdr:rowOff>8890</xdr:rowOff>
    </xdr:from>
    <xdr:ext cx="1739265" cy="238760"/>
    <xdr:sp macro="" textlink="">
      <xdr:nvSpPr>
        <xdr:cNvPr id="3" name="テキスト ボックス 2"/>
        <xdr:cNvSpPr txBox="1"/>
      </xdr:nvSpPr>
      <xdr:spPr>
        <a:xfrm>
          <a:off x="0" y="4028440"/>
          <a:ext cx="1739265" cy="23876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r>
            <a:rPr kumimoji="1" lang="en-US" altLang="ja-JP" sz="1000" b="1">
              <a:latin typeface="MS UI Gothic"/>
              <a:ea typeface="MS UI Gothic"/>
            </a:rPr>
            <a:t>BOD/MLSS</a:t>
          </a:r>
          <a:r>
            <a:rPr kumimoji="1" lang="ja-JP" altLang="en-US" sz="1000" b="1">
              <a:latin typeface="MS UI Gothic"/>
              <a:ea typeface="MS UI Gothic"/>
            </a:rPr>
            <a:t>負荷の月変動グラフ</a:t>
          </a:r>
        </a:p>
      </xdr:txBody>
    </xdr:sp>
    <xdr:clientData/>
  </xdr:one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0.50075000000000003</cdr:x>
      <cdr:y>0.84950000000000003</cdr:y>
    </cdr:from>
    <cdr:to>
      <cdr:x>0.50075000000000003</cdr:x>
      <cdr:y>0.84950000000000003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2353660" y="194195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overflow" horzOverflow="overflow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0.41675000000000001</cdr:x>
      <cdr:y>0.95850000000000002</cdr:y>
    </cdr:from>
    <cdr:to>
      <cdr:x>0.46124999999999999</cdr:x>
      <cdr:y>0.99099999999999999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1958837" y="2191131"/>
          <a:ext cx="209162" cy="742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algn="ctr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overflow" horzOverflow="overflow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0.27600000000000002</cdr:x>
      <cdr:y>0.94325000000000003</cdr:y>
    </cdr:from>
    <cdr:to>
      <cdr:x>0.32924999999999999</cdr:x>
      <cdr:y>0.99275000000000002</cdr:y>
    </cdr:to>
    <cdr:sp macro="" textlink="">
      <cdr:nvSpPr>
        <cdr:cNvPr id="2052" name="Text Box 4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1297274" y="2156269"/>
          <a:ext cx="250289" cy="113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0.65375000000000005</cdr:x>
      <cdr:y>0.94325000000000003</cdr:y>
    </cdr:from>
    <cdr:to>
      <cdr:x>0.69174999999999998</cdr:x>
      <cdr:y>0.99275000000000002</cdr:y>
    </cdr:to>
    <cdr:sp macro="" textlink="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3072801" y="2156269"/>
          <a:ext cx="178610" cy="113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0.34749999999999998</cdr:x>
      <cdr:y>0.11125</cdr:y>
    </cdr:from>
    <cdr:to>
      <cdr:x>0.46850000000000003</cdr:x>
      <cdr:y>0.16275000000000001</cdr:y>
    </cdr:to>
    <cdr:sp macro="" textlink="">
      <cdr:nvSpPr>
        <cdr:cNvPr id="2054" name="テキスト1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1633343" y="254317"/>
          <a:ext cx="568732" cy="1177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</cdr:x>
      <cdr:y>0.92249999999999999</cdr:y>
    </cdr:from>
    <cdr:to>
      <cdr:x>0</cdr:x>
      <cdr:y>0.92249999999999999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0" y="210883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vert="vert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</cdr:x>
      <cdr:y>0.90825</cdr:y>
    </cdr:from>
    <cdr:to>
      <cdr:x>0</cdr:x>
      <cdr:y>0.90825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0" y="207625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horzOverflow="overflow" vert="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7.5000000000000002e-004</cdr:x>
      <cdr:y>0</cdr:y>
    </cdr:from>
    <cdr:to>
      <cdr:x>0.29349999999999998</cdr:x>
      <cdr:y>7.3999999999999996e-002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525" y="0"/>
          <a:ext cx="1376004" cy="1691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wrap="none" lIns="36000" tIns="18000" rIns="36000" bIns="18000" rtlCol="0">
          <a:spAutoFit/>
        </a:bodyPr>
        <a:lstStyle xmlns:a="http://schemas.openxmlformats.org/drawingml/2006/main"/>
        <a:p xmlns:a="http://schemas.openxmlformats.org/drawingml/2006/main">
          <a:r>
            <a:rPr lang="en-US" altLang="ja-JP" sz="800">
              <a:latin typeface="+mn-ea"/>
              <a:ea typeface="+mn-ea"/>
            </a:rPr>
            <a:t>BOD/MLSS</a:t>
          </a:r>
          <a:r>
            <a:rPr lang="ja-JP" altLang="en-US" sz="800">
              <a:latin typeface="+mn-ea"/>
              <a:ea typeface="+mn-ea"/>
            </a:rPr>
            <a:t>負荷</a:t>
          </a:r>
          <a:r>
            <a:rPr lang="en-US" altLang="ja-JP" sz="800">
              <a:latin typeface="+mn-ea"/>
              <a:ea typeface="+mn-ea"/>
            </a:rPr>
            <a:t>[kgBOD/kgSS/d]</a:t>
          </a:r>
          <a:endParaRPr lang="ja-JP" altLang="en-US" sz="800">
            <a:latin typeface="+mn-ea"/>
            <a:ea typeface="+mn-ea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 xmlns:xdr="http://schemas.openxmlformats.org/drawingml/2006/spreadsheetDrawing">
      <xdr:col>0</xdr:col>
      <xdr:colOff>9525</xdr:colOff>
      <xdr:row>23</xdr:row>
      <xdr:rowOff>0</xdr:rowOff>
    </xdr:from>
    <xdr:to xmlns:xdr="http://schemas.openxmlformats.org/drawingml/2006/spreadsheetDrawing">
      <xdr:col>7</xdr:col>
      <xdr:colOff>1659890</xdr:colOff>
      <xdr:row>39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 xmlns:xdr="http://schemas.openxmlformats.org/drawingml/2006/spreadsheetDrawing">
      <xdr:col>0</xdr:col>
      <xdr:colOff>0</xdr:colOff>
      <xdr:row>22</xdr:row>
      <xdr:rowOff>8890</xdr:rowOff>
    </xdr:from>
    <xdr:ext cx="1949450" cy="238760"/>
    <xdr:sp macro="" textlink="">
      <xdr:nvSpPr>
        <xdr:cNvPr id="3" name="テキスト ボックス 2"/>
        <xdr:cNvSpPr txBox="1"/>
      </xdr:nvSpPr>
      <xdr:spPr>
        <a:xfrm>
          <a:off x="0" y="3885565"/>
          <a:ext cx="1949450" cy="23876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r>
            <a:rPr kumimoji="1" lang="ja-JP" altLang="en-US" sz="1000" b="1">
              <a:latin typeface="MS UI Gothic"/>
              <a:ea typeface="MS UI Gothic"/>
            </a:rPr>
            <a:t>流入水量・脱水汚泥等トレンドグラフ</a:t>
          </a:r>
        </a:p>
      </xdr:txBody>
    </xdr:sp>
    <xdr:clientData/>
  </xdr:one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0.50075000000000003</cdr:x>
      <cdr:y>0.84950000000000003</cdr:y>
    </cdr:from>
    <cdr:to>
      <cdr:x>0.50075000000000003</cdr:x>
      <cdr:y>0.84950000000000003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2435062" y="194195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overflow" horzOverflow="overflow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0.41675000000000001</cdr:x>
      <cdr:y>0.95850000000000002</cdr:y>
    </cdr:from>
    <cdr:to>
      <cdr:x>0.46124999999999999</cdr:x>
      <cdr:y>0.99099999999999999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2026584" y="2191131"/>
          <a:ext cx="216395" cy="742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algn="ctr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overflow" horzOverflow="overflow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0.27600000000000002</cdr:x>
      <cdr:y>0.94325000000000003</cdr:y>
    </cdr:from>
    <cdr:to>
      <cdr:x>0.32924999999999999</cdr:x>
      <cdr:y>0.99275000000000002</cdr:y>
    </cdr:to>
    <cdr:sp macro="" textlink="">
      <cdr:nvSpPr>
        <cdr:cNvPr id="2052" name="Text Box 4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1342141" y="2156269"/>
          <a:ext cx="258945" cy="113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0.65375000000000005</cdr:x>
      <cdr:y>0.94325000000000003</cdr:y>
    </cdr:from>
    <cdr:to>
      <cdr:x>0.69174999999999998</cdr:x>
      <cdr:y>0.99275000000000002</cdr:y>
    </cdr:to>
    <cdr:sp macro="" textlink="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3179075" y="2156269"/>
          <a:ext cx="184787" cy="113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0.34749999999999998</cdr:x>
      <cdr:y>0.11125</cdr:y>
    </cdr:from>
    <cdr:to>
      <cdr:x>0.46850000000000003</cdr:x>
      <cdr:y>0.16275000000000001</cdr:y>
    </cdr:to>
    <cdr:sp macro="" textlink="">
      <cdr:nvSpPr>
        <cdr:cNvPr id="2054" name="テキスト1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1689833" y="254317"/>
          <a:ext cx="588402" cy="1177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</cdr:x>
      <cdr:y>0.92249999999999999</cdr:y>
    </cdr:from>
    <cdr:to>
      <cdr:x>0</cdr:x>
      <cdr:y>0.92249999999999999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0" y="210883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vert="vert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</cdr:x>
      <cdr:y>0.90825</cdr:y>
    </cdr:from>
    <cdr:to>
      <cdr:x>0</cdr:x>
      <cdr:y>0.90825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0" y="207625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horzOverflow="overflow" vert="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－２－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 editAs="absolute">
    <xdr:from xmlns:xdr="http://schemas.openxmlformats.org/drawingml/2006/spreadsheetDrawing">
      <xdr:col>0</xdr:col>
      <xdr:colOff>9525</xdr:colOff>
      <xdr:row>22</xdr:row>
      <xdr:rowOff>0</xdr:rowOff>
    </xdr:from>
    <xdr:to xmlns:xdr="http://schemas.openxmlformats.org/drawingml/2006/spreadsheetDrawing">
      <xdr:col>5</xdr:col>
      <xdr:colOff>2743200</xdr:colOff>
      <xdr:row>38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 xmlns:xdr="http://schemas.openxmlformats.org/drawingml/2006/spreadsheetDrawing">
      <xdr:col>0</xdr:col>
      <xdr:colOff>0</xdr:colOff>
      <xdr:row>20</xdr:row>
      <xdr:rowOff>8890</xdr:rowOff>
    </xdr:from>
    <xdr:ext cx="963295" cy="238760"/>
    <xdr:sp macro="" textlink="">
      <xdr:nvSpPr>
        <xdr:cNvPr id="3" name="テキスト ボックス 2"/>
        <xdr:cNvSpPr txBox="1"/>
      </xdr:nvSpPr>
      <xdr:spPr>
        <a:xfrm>
          <a:off x="0" y="3599815"/>
          <a:ext cx="963295" cy="23876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r>
            <a:rPr kumimoji="1" lang="ja-JP" altLang="en-US" sz="1000" b="1">
              <a:latin typeface="MS UI Gothic"/>
              <a:ea typeface="MS UI Gothic"/>
            </a:rPr>
            <a:t>沈砂・しさ搬出量</a:t>
          </a:r>
        </a:p>
      </xdr:txBody>
    </xdr:sp>
    <xdr:clientData/>
  </xdr:one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0.50075000000000003</cdr:x>
      <cdr:y>0.84950000000000003</cdr:y>
    </cdr:from>
    <cdr:to>
      <cdr:x>0.50075000000000003</cdr:x>
      <cdr:y>0.84950000000000003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2488482" y="194195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overflow" horzOverflow="overflow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0.41675000000000001</cdr:x>
      <cdr:y>0.95850000000000002</cdr:y>
    </cdr:from>
    <cdr:to>
      <cdr:x>0.46124999999999999</cdr:x>
      <cdr:y>0.99099999999999999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2071043" y="2191131"/>
          <a:ext cx="221143" cy="742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algn="ctr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overflow" horzOverflow="overflow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0.27600000000000002</cdr:x>
      <cdr:y>0.94325000000000003</cdr:y>
    </cdr:from>
    <cdr:to>
      <cdr:x>0.32924999999999999</cdr:x>
      <cdr:y>0.99275000000000002</cdr:y>
    </cdr:to>
    <cdr:sp macro="" textlink="">
      <cdr:nvSpPr>
        <cdr:cNvPr id="2052" name="Text Box 4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1371584" y="2156269"/>
          <a:ext cx="264626" cy="113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0.65375000000000005</cdr:x>
      <cdr:y>0.94325000000000003</cdr:y>
    </cdr:from>
    <cdr:to>
      <cdr:x>0.69174999999999998</cdr:x>
      <cdr:y>0.99275000000000002</cdr:y>
    </cdr:to>
    <cdr:sp macro="" textlink="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3248817" y="2156269"/>
          <a:ext cx="188841" cy="113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0.34749999999999998</cdr:x>
      <cdr:y>0.11125</cdr:y>
    </cdr:from>
    <cdr:to>
      <cdr:x>0.46850000000000003</cdr:x>
      <cdr:y>0.16275000000000001</cdr:y>
    </cdr:to>
    <cdr:sp macro="" textlink="">
      <cdr:nvSpPr>
        <cdr:cNvPr id="2054" name="テキスト1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1726904" y="254317"/>
          <a:ext cx="601310" cy="1177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</cdr:x>
      <cdr:y>0.92249999999999999</cdr:y>
    </cdr:from>
    <cdr:to>
      <cdr:x>0</cdr:x>
      <cdr:y>0.92249999999999999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0" y="210883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vert="vert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</cdr:x>
      <cdr:y>0.90825</cdr:y>
    </cdr:from>
    <cdr:to>
      <cdr:x>0</cdr:x>
      <cdr:y>0.90825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0" y="207625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horzOverflow="overflow" vert="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－２－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0.50075000000000003</cdr:x>
      <cdr:y>0.84950000000000003</cdr:y>
    </cdr:from>
    <cdr:to>
      <cdr:x>0.50075000000000003</cdr:x>
      <cdr:y>0.84950000000000003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2372102" y="194195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overflow" horzOverflow="overflow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0.41675000000000001</cdr:x>
      <cdr:y>0.95850000000000002</cdr:y>
    </cdr:from>
    <cdr:to>
      <cdr:x>0.46124999999999999</cdr:x>
      <cdr:y>0.99099999999999999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1974186" y="2191131"/>
          <a:ext cx="210800" cy="742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algn="ctr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overflow" horzOverflow="overflow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0.27600000000000002</cdr:x>
      <cdr:y>0.94325000000000003</cdr:y>
    </cdr:from>
    <cdr:to>
      <cdr:x>0.32924999999999999</cdr:x>
      <cdr:y>0.99275000000000002</cdr:y>
    </cdr:to>
    <cdr:sp macro="" textlink="">
      <cdr:nvSpPr>
        <cdr:cNvPr id="2052" name="Text Box 4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1307439" y="2156269"/>
          <a:ext cx="252250" cy="113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0.65375000000000005</cdr:x>
      <cdr:y>0.94325000000000003</cdr:y>
    </cdr:from>
    <cdr:to>
      <cdr:x>0.69174999999999998</cdr:x>
      <cdr:y>0.99275000000000002</cdr:y>
    </cdr:to>
    <cdr:sp macro="" textlink="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3096879" y="2156269"/>
          <a:ext cx="180009" cy="113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0.34749999999999998</cdr:x>
      <cdr:y>0.11125</cdr:y>
    </cdr:from>
    <cdr:to>
      <cdr:x>0.46850000000000003</cdr:x>
      <cdr:y>0.16275000000000001</cdr:y>
    </cdr:to>
    <cdr:sp macro="" textlink="">
      <cdr:nvSpPr>
        <cdr:cNvPr id="2054" name="テキスト1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1646142" y="254317"/>
          <a:ext cx="573189" cy="1177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</cdr:x>
      <cdr:y>0.92249999999999999</cdr:y>
    </cdr:from>
    <cdr:to>
      <cdr:x>0</cdr:x>
      <cdr:y>0.92249999999999999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0" y="210883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vert="vert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</cdr:x>
      <cdr:y>0.90825</cdr:y>
    </cdr:from>
    <cdr:to>
      <cdr:x>0</cdr:x>
      <cdr:y>0.90825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0" y="207625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horzOverflow="overflow" vert="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－２－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0.50075000000000003</cdr:x>
      <cdr:y>0.84950000000000003</cdr:y>
    </cdr:from>
    <cdr:to>
      <cdr:x>0.50075000000000003</cdr:x>
      <cdr:y>0.84950000000000003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2343484" y="194195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overflow" horzOverflow="overflow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0.41675000000000001</cdr:x>
      <cdr:y>0.95850000000000002</cdr:y>
    </cdr:from>
    <cdr:to>
      <cdr:x>0.46124999999999999</cdr:x>
      <cdr:y>0.99099999999999999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1950369" y="2191131"/>
          <a:ext cx="208257" cy="742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algn="ctr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overflow" horzOverflow="overflow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0.27600000000000002</cdr:x>
      <cdr:y>0.94325000000000003</cdr:y>
    </cdr:from>
    <cdr:to>
      <cdr:x>0.32924999999999999</cdr:x>
      <cdr:y>0.99275000000000002</cdr:y>
    </cdr:to>
    <cdr:sp macro="" textlink="">
      <cdr:nvSpPr>
        <cdr:cNvPr id="2052" name="Text Box 4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1291666" y="2156269"/>
          <a:ext cx="249207" cy="113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0.65375000000000005</cdr:x>
      <cdr:y>0.94325000000000003</cdr:y>
    </cdr:from>
    <cdr:to>
      <cdr:x>0.69174999999999998</cdr:x>
      <cdr:y>0.99275000000000002</cdr:y>
    </cdr:to>
    <cdr:sp macro="" textlink="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3059517" y="2156269"/>
          <a:ext cx="177838" cy="113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0.34749999999999998</cdr:x>
      <cdr:y>0.11125</cdr:y>
    </cdr:from>
    <cdr:to>
      <cdr:x>0.46850000000000003</cdr:x>
      <cdr:y>0.16275000000000001</cdr:y>
    </cdr:to>
    <cdr:sp macro="" textlink="">
      <cdr:nvSpPr>
        <cdr:cNvPr id="2054" name="テキスト1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1626282" y="254317"/>
          <a:ext cx="566273" cy="1177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</cdr:x>
      <cdr:y>0.92249999999999999</cdr:y>
    </cdr:from>
    <cdr:to>
      <cdr:x>0</cdr:x>
      <cdr:y>0.92249999999999999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0" y="210883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vert="vert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</cdr:x>
      <cdr:y>0.90825</cdr:y>
    </cdr:from>
    <cdr:to>
      <cdr:x>0</cdr:x>
      <cdr:y>0.90825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0" y="207625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horzOverflow="overflow" vert="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－２－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 xmlns:xdr="http://schemas.openxmlformats.org/drawingml/2006/spreadsheetDrawing">
      <xdr:col>0</xdr:col>
      <xdr:colOff>9525</xdr:colOff>
      <xdr:row>22</xdr:row>
      <xdr:rowOff>0</xdr:rowOff>
    </xdr:from>
    <xdr:to xmlns:xdr="http://schemas.openxmlformats.org/drawingml/2006/spreadsheetDrawing">
      <xdr:col>15</xdr:col>
      <xdr:colOff>56515</xdr:colOff>
      <xdr:row>37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 xmlns:xdr="http://schemas.openxmlformats.org/drawingml/2006/spreadsheetDrawing">
      <xdr:col>0</xdr:col>
      <xdr:colOff>0</xdr:colOff>
      <xdr:row>21</xdr:row>
      <xdr:rowOff>8890</xdr:rowOff>
    </xdr:from>
    <xdr:ext cx="1949450" cy="238760"/>
    <xdr:sp macro="" textlink="">
      <xdr:nvSpPr>
        <xdr:cNvPr id="3" name="テキスト ボックス 2"/>
        <xdr:cNvSpPr txBox="1"/>
      </xdr:nvSpPr>
      <xdr:spPr>
        <a:xfrm>
          <a:off x="0" y="3742690"/>
          <a:ext cx="1949450" cy="23876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r>
            <a:rPr kumimoji="1" lang="ja-JP" altLang="en-US" sz="1000" b="1">
              <a:latin typeface="MS UI Gothic"/>
              <a:ea typeface="MS UI Gothic"/>
            </a:rPr>
            <a:t>流入水量・使用電力量トレンドグラフ</a:t>
          </a:r>
        </a:p>
      </xdr:txBody>
    </xdr:sp>
    <xdr:clientData/>
  </xdr:one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0.50075000000000003</cdr:x>
      <cdr:y>0.84950000000000003</cdr:y>
    </cdr:from>
    <cdr:to>
      <cdr:x>0.50075000000000003</cdr:x>
      <cdr:y>0.84950000000000003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3244947" y="194195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overflow" horzOverflow="overflow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0.41675000000000001</cdr:x>
      <cdr:y>0.95850000000000002</cdr:y>
    </cdr:from>
    <cdr:to>
      <cdr:x>0.46124999999999999</cdr:x>
      <cdr:y>0.99099999999999999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2700612" y="2191131"/>
          <a:ext cx="288367" cy="742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algn="ctr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overflow" horzOverflow="overflow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0.27600000000000002</cdr:x>
      <cdr:y>0.94325000000000003</cdr:y>
    </cdr:from>
    <cdr:to>
      <cdr:x>0.32924999999999999</cdr:x>
      <cdr:y>0.99275000000000002</cdr:y>
    </cdr:to>
    <cdr:sp macro="" textlink="">
      <cdr:nvSpPr>
        <cdr:cNvPr id="2052" name="Text Box 4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1788528" y="2156269"/>
          <a:ext cx="345069" cy="113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0.65375000000000005</cdr:x>
      <cdr:y>0.94325000000000003</cdr:y>
    </cdr:from>
    <cdr:to>
      <cdr:x>0.69174999999999998</cdr:x>
      <cdr:y>0.99275000000000002</cdr:y>
    </cdr:to>
    <cdr:sp macro="" textlink="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4236414" y="2156269"/>
          <a:ext cx="246246" cy="113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0.34749999999999998</cdr:x>
      <cdr:y>0.11125</cdr:y>
    </cdr:from>
    <cdr:to>
      <cdr:x>0.46850000000000003</cdr:x>
      <cdr:y>0.16275000000000001</cdr:y>
    </cdr:to>
    <cdr:sp macro="" textlink="">
      <cdr:nvSpPr>
        <cdr:cNvPr id="2054" name="テキスト1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2251860" y="254317"/>
          <a:ext cx="784101" cy="1177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</cdr:x>
      <cdr:y>0.92249999999999999</cdr:y>
    </cdr:from>
    <cdr:to>
      <cdr:x>0</cdr:x>
      <cdr:y>0.92249999999999999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0" y="210883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vert="vert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</cdr:x>
      <cdr:y>0.90825</cdr:y>
    </cdr:from>
    <cdr:to>
      <cdr:x>0</cdr:x>
      <cdr:y>0.90825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0" y="207625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horzOverflow="overflow" vert="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－２－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 xmlns:xdr="http://schemas.openxmlformats.org/drawingml/2006/spreadsheetDrawing">
      <xdr:col>0</xdr:col>
      <xdr:colOff>9525</xdr:colOff>
      <xdr:row>24</xdr:row>
      <xdr:rowOff>0</xdr:rowOff>
    </xdr:from>
    <xdr:to xmlns:xdr="http://schemas.openxmlformats.org/drawingml/2006/spreadsheetDrawing">
      <xdr:col>12</xdr:col>
      <xdr:colOff>140970</xdr:colOff>
      <xdr:row>40</xdr:row>
      <xdr:rowOff>0</xdr:rowOff>
    </xdr:to>
    <xdr:graphicFrame macro="">
      <xdr:nvGraphicFramePr>
        <xdr:cNvPr id="5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 xmlns:xdr="http://schemas.openxmlformats.org/drawingml/2006/spreadsheetDrawing">
      <xdr:col>0</xdr:col>
      <xdr:colOff>0</xdr:colOff>
      <xdr:row>23</xdr:row>
      <xdr:rowOff>8890</xdr:rowOff>
    </xdr:from>
    <xdr:ext cx="2026285" cy="238760"/>
    <xdr:sp macro="" textlink="">
      <xdr:nvSpPr>
        <xdr:cNvPr id="6" name="テキスト ボックス 5"/>
        <xdr:cNvSpPr txBox="1"/>
      </xdr:nvSpPr>
      <xdr:spPr>
        <a:xfrm>
          <a:off x="0" y="4020820"/>
          <a:ext cx="2026285" cy="23876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r>
            <a:rPr kumimoji="1" lang="ja-JP" altLang="en-US" sz="1000" b="1">
              <a:latin typeface="MS UI Gothic"/>
              <a:ea typeface="MS UI Gothic"/>
            </a:rPr>
            <a:t>放流水質（塩混出口）の月変動グラフ</a:t>
          </a:r>
        </a:p>
      </xdr:txBody>
    </xdr:sp>
    <xdr:clientData/>
  </xdr:one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0.50075000000000003</cdr:x>
      <cdr:y>0.84950000000000003</cdr:y>
    </cdr:from>
    <cdr:to>
      <cdr:x>0.50075000000000003</cdr:x>
      <cdr:y>0.84950000000000003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2356521" y="194195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overflow" horzOverflow="overflow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0.41675000000000001</cdr:x>
      <cdr:y>0.95850000000000002</cdr:y>
    </cdr:from>
    <cdr:to>
      <cdr:x>0.46124999999999999</cdr:x>
      <cdr:y>0.99099999999999999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1961219" y="2191131"/>
          <a:ext cx="209416" cy="742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algn="ctr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overflow" horzOverflow="overflow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0.27600000000000002</cdr:x>
      <cdr:y>0.94325000000000003</cdr:y>
    </cdr:from>
    <cdr:to>
      <cdr:x>0.32924999999999999</cdr:x>
      <cdr:y>0.99275000000000002</cdr:y>
    </cdr:to>
    <cdr:sp macro="" textlink="">
      <cdr:nvSpPr>
        <cdr:cNvPr id="2052" name="Text Box 4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1298851" y="2156269"/>
          <a:ext cx="250593" cy="113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0.65375000000000005</cdr:x>
      <cdr:y>0.94325000000000003</cdr:y>
    </cdr:from>
    <cdr:to>
      <cdr:x>0.69174999999999998</cdr:x>
      <cdr:y>0.99275000000000002</cdr:y>
    </cdr:to>
    <cdr:sp macro="" textlink="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3076537" y="2156269"/>
          <a:ext cx="178827" cy="113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0.34749999999999998</cdr:x>
      <cdr:y>0.11125</cdr:y>
    </cdr:from>
    <cdr:to>
      <cdr:x>0.46850000000000003</cdr:x>
      <cdr:y>0.16275000000000001</cdr:y>
    </cdr:to>
    <cdr:sp macro="" textlink="">
      <cdr:nvSpPr>
        <cdr:cNvPr id="2054" name="テキスト1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1635329" y="254317"/>
          <a:ext cx="569424" cy="1177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</cdr:x>
      <cdr:y>0.92249999999999999</cdr:y>
    </cdr:from>
    <cdr:to>
      <cdr:x>0</cdr:x>
      <cdr:y>0.92249999999999999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0" y="210883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vert="vert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</cdr:x>
      <cdr:y>0.90825</cdr:y>
    </cdr:from>
    <cdr:to>
      <cdr:x>0</cdr:x>
      <cdr:y>0.90825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0" y="207625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horzOverflow="overflow" vert="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7.5000000000000002e-004</cdr:x>
      <cdr:y>0</cdr:y>
    </cdr:from>
    <cdr:to>
      <cdr:x>0.19400000000000001</cdr:x>
      <cdr:y>7.3999999999999996e-002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529" y="0"/>
          <a:ext cx="909431" cy="1691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wrap="none" lIns="36000" tIns="18000" rIns="36000" bIns="18000" rtlCol="0">
          <a:spAutoFit/>
        </a:bodyPr>
        <a:lstStyle xmlns:a="http://schemas.openxmlformats.org/drawingml/2006/main"/>
        <a:p xmlns:a="http://schemas.openxmlformats.org/drawingml/2006/main">
          <a:r>
            <a:rPr lang="en-US" altLang="ja-JP" sz="800">
              <a:latin typeface="+mn-ea"/>
              <a:ea typeface="+mn-ea"/>
            </a:rPr>
            <a:t>COD</a:t>
          </a:r>
          <a:r>
            <a:rPr lang="ja-JP" altLang="en-US" sz="800">
              <a:latin typeface="+mn-ea"/>
              <a:ea typeface="+mn-ea"/>
            </a:rPr>
            <a:t>・</a:t>
          </a:r>
          <a:r>
            <a:rPr lang="en-US" altLang="ja-JP" sz="800">
              <a:latin typeface="+mn-ea"/>
              <a:ea typeface="+mn-ea"/>
            </a:rPr>
            <a:t>BOD</a:t>
          </a:r>
          <a:r>
            <a:rPr lang="ja-JP" altLang="en-US" sz="800">
              <a:latin typeface="+mn-ea"/>
              <a:ea typeface="+mn-ea"/>
            </a:rPr>
            <a:t>・</a:t>
          </a:r>
          <a:r>
            <a:rPr lang="en-US" altLang="ja-JP" sz="800">
              <a:latin typeface="+mn-ea"/>
              <a:ea typeface="+mn-ea"/>
            </a:rPr>
            <a:t>SS[mg/L]</a:t>
          </a:r>
          <a:endParaRPr lang="ja-JP" altLang="en-US" sz="800">
            <a:latin typeface="+mn-ea"/>
            <a:ea typeface="+mn-ea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 xmlns:xdr="http://schemas.openxmlformats.org/drawingml/2006/spreadsheetDrawing">
      <xdr:col>0</xdr:col>
      <xdr:colOff>9525</xdr:colOff>
      <xdr:row>24</xdr:row>
      <xdr:rowOff>0</xdr:rowOff>
    </xdr:from>
    <xdr:to xmlns:xdr="http://schemas.openxmlformats.org/drawingml/2006/spreadsheetDrawing">
      <xdr:col>12</xdr:col>
      <xdr:colOff>140970</xdr:colOff>
      <xdr:row>40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 xmlns:xdr="http://schemas.openxmlformats.org/drawingml/2006/spreadsheetDrawing">
      <xdr:col>0</xdr:col>
      <xdr:colOff>0</xdr:colOff>
      <xdr:row>23</xdr:row>
      <xdr:rowOff>8890</xdr:rowOff>
    </xdr:from>
    <xdr:ext cx="1870075" cy="238760"/>
    <xdr:sp macro="" textlink="">
      <xdr:nvSpPr>
        <xdr:cNvPr id="3" name="テキスト ボックス 2"/>
        <xdr:cNvSpPr txBox="1"/>
      </xdr:nvSpPr>
      <xdr:spPr>
        <a:xfrm>
          <a:off x="0" y="4020820"/>
          <a:ext cx="1870075" cy="23876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lIns="36000" tIns="36000" rIns="36000" bIns="36000" rtlCol="0" anchor="t">
          <a:spAutoFit/>
        </a:bodyPr>
        <a:lstStyle/>
        <a:p>
          <a:r>
            <a:rPr kumimoji="1" lang="ja-JP" altLang="en-US" sz="1000" b="1">
              <a:latin typeface="MS UI Gothic"/>
              <a:ea typeface="MS UI Gothic"/>
            </a:rPr>
            <a:t>放流水質（放流口）の月変動グラフ</a:t>
          </a:r>
        </a:p>
      </xdr:txBody>
    </xdr:sp>
    <xdr:clientData/>
  </xdr:one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0.50075000000000003</cdr:x>
      <cdr:y>0.84950000000000003</cdr:y>
    </cdr:from>
    <cdr:to>
      <cdr:x>0.50075000000000003</cdr:x>
      <cdr:y>0.84950000000000003</cdr:y>
    </cdr:to>
    <cdr:sp macro="" textlink="">
      <cdr:nvSpPr>
        <cdr:cNvPr id="2049" name="Text Box 1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2356521" y="194195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overflow" horzOverflow="overflow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0.41675000000000001</cdr:x>
      <cdr:y>0.95850000000000002</cdr:y>
    </cdr:from>
    <cdr:to>
      <cdr:x>0.46124999999999999</cdr:x>
      <cdr:y>0.99099999999999999</cdr:y>
    </cdr:to>
    <cdr:sp macro="" textlink="">
      <cdr:nvSpPr>
        <cdr:cNvPr id="2051" name="Text Box 3"/>
        <cdr:cNvSpPr txBox="1">
          <a:spLocks xmlns:a="http://schemas.openxmlformats.org/drawingml/2006/main" noChangeArrowheads="1"/>
        </cdr:cNvSpPr>
      </cdr:nvSpPr>
      <cdr:spPr>
        <a:xfrm xmlns:a="http://schemas.openxmlformats.org/drawingml/2006/main">
          <a:off x="1961219" y="2191131"/>
          <a:ext cx="209416" cy="742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algn="ctr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overflow" horzOverflow="overflow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0.27600000000000002</cdr:x>
      <cdr:y>0.94325000000000003</cdr:y>
    </cdr:from>
    <cdr:to>
      <cdr:x>0.32924999999999999</cdr:x>
      <cdr:y>0.99275000000000002</cdr:y>
    </cdr:to>
    <cdr:sp macro="" textlink="">
      <cdr:nvSpPr>
        <cdr:cNvPr id="2052" name="Text Box 4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1298851" y="2156269"/>
          <a:ext cx="250593" cy="113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0.65375000000000005</cdr:x>
      <cdr:y>0.94325000000000003</cdr:y>
    </cdr:from>
    <cdr:to>
      <cdr:x>0.69174999999999998</cdr:x>
      <cdr:y>0.99275000000000002</cdr:y>
    </cdr:to>
    <cdr:sp macro="" textlink="">
      <cdr:nvSpPr>
        <cdr:cNvPr id="2053" name="Text Box 5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3076537" y="2156269"/>
          <a:ext cx="178827" cy="1131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0.34749999999999998</cdr:x>
      <cdr:y>0.11125</cdr:y>
    </cdr:from>
    <cdr:to>
      <cdr:x>0.46850000000000003</cdr:x>
      <cdr:y>0.16275000000000001</cdr:y>
    </cdr:to>
    <cdr:sp macro="" textlink="">
      <cdr:nvSpPr>
        <cdr:cNvPr id="2054" name="テキスト1"/>
        <cdr:cNvSpPr txBox="1">
          <a:spLocks xmlns:a="http://schemas.openxmlformats.org/drawingml/2006/main" noChangeArrowheads="1" noTextEdit="1"/>
        </cdr:cNvSpPr>
      </cdr:nvSpPr>
      <cdr:spPr>
        <a:xfrm xmlns:a="http://schemas.openxmlformats.org/drawingml/2006/main">
          <a:off x="1635329" y="254317"/>
          <a:ext cx="569424" cy="1177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horzOverflow="overflow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</a:t>
          </a:r>
          <a:endParaRPr lang="ja-JP" altLang="en-US" sz="14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</cdr:x>
      <cdr:y>0.92249999999999999</cdr:y>
    </cdr:from>
    <cdr:to>
      <cdr:x>0</cdr:x>
      <cdr:y>0.92249999999999999</cdr:y>
    </cdr:to>
    <cdr:sp macro="" textlink="">
      <cdr:nvSpPr>
        <cdr:cNvPr id="10" name="テキスト ボックス 2"/>
        <cdr:cNvSpPr txBox="1"/>
      </cdr:nvSpPr>
      <cdr:spPr>
        <a:xfrm xmlns:a="http://schemas.openxmlformats.org/drawingml/2006/main">
          <a:off x="0" y="210883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rgbClr val="000000"/>
        </a:lnRef>
        <a:fillRef xmlns:a="http://schemas.openxmlformats.org/drawingml/2006/main" idx="0">
          <a:srgbClr val="000000"/>
        </a:fillRef>
        <a:effectRef xmlns:a="http://schemas.openxmlformats.org/drawingml/2006/main" idx="0">
          <a:srgbClr val="00000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vert="vert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0</cdr:x>
      <cdr:y>0.90825</cdr:y>
    </cdr:from>
    <cdr:to>
      <cdr:x>0</cdr:x>
      <cdr:y>0.90825</cdr:y>
    </cdr:to>
    <cdr:sp macro="" textlink="">
      <cdr:nvSpPr>
        <cdr:cNvPr id="11" name="テキスト ボックス 10"/>
        <cdr:cNvSpPr txBox="1"/>
      </cdr:nvSpPr>
      <cdr:spPr>
        <a:xfrm xmlns:a="http://schemas.openxmlformats.org/drawingml/2006/main">
          <a:off x="0" y="207625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vertOverflow="clip" horzOverflow="overflow" vert="vert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－２－</a:t>
          </a:r>
        </a:p>
      </cdr:txBody>
    </cdr:sp>
  </cdr:relSizeAnchor>
  <cdr:relSizeAnchor xmlns:cdr="http://schemas.openxmlformats.org/drawingml/2006/chartDrawing">
    <cdr:from>
      <cdr:x>7.5000000000000002e-004</cdr:x>
      <cdr:y>0</cdr:y>
    </cdr:from>
    <cdr:to>
      <cdr:x>0.19400000000000001</cdr:x>
      <cdr:y>7.3999999999999996e-002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529" y="0"/>
          <a:ext cx="909431" cy="1691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wrap="none" lIns="36000" tIns="18000" rIns="36000" bIns="18000" rtlCol="0">
          <a:spAutoFit/>
        </a:bodyPr>
        <a:lstStyle xmlns:a="http://schemas.openxmlformats.org/drawingml/2006/main"/>
        <a:p xmlns:a="http://schemas.openxmlformats.org/drawingml/2006/main">
          <a:r>
            <a:rPr lang="en-US" altLang="ja-JP" sz="800">
              <a:latin typeface="+mn-ea"/>
              <a:ea typeface="+mn-ea"/>
            </a:rPr>
            <a:t>COD</a:t>
          </a:r>
          <a:r>
            <a:rPr lang="ja-JP" altLang="en-US" sz="800">
              <a:latin typeface="+mn-ea"/>
              <a:ea typeface="+mn-ea"/>
            </a:rPr>
            <a:t>・</a:t>
          </a:r>
          <a:r>
            <a:rPr lang="en-US" altLang="ja-JP" sz="800">
              <a:latin typeface="+mn-ea"/>
              <a:ea typeface="+mn-ea"/>
            </a:rPr>
            <a:t>BOD</a:t>
          </a:r>
          <a:r>
            <a:rPr lang="ja-JP" altLang="en-US" sz="800">
              <a:latin typeface="+mn-ea"/>
              <a:ea typeface="+mn-ea"/>
            </a:rPr>
            <a:t>・</a:t>
          </a:r>
          <a:r>
            <a:rPr lang="en-US" altLang="ja-JP" sz="800">
              <a:latin typeface="+mn-ea"/>
              <a:ea typeface="+mn-ea"/>
            </a:rPr>
            <a:t>SS[mg/L]</a:t>
          </a:r>
          <a:endParaRPr lang="ja-JP" altLang="en-US" sz="800">
            <a:latin typeface="+mn-ea"/>
            <a:ea typeface="+mn-ea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2003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F0000"/>
      </a:accent1>
      <a:accent2>
        <a:srgbClr val="FFC000"/>
      </a:accent2>
      <a:accent3>
        <a:srgbClr val="FFFF00"/>
      </a:accent3>
      <a:accent4>
        <a:srgbClr val="00B050"/>
      </a:accent4>
      <a:accent5>
        <a:srgbClr val="00B0F0"/>
      </a:accent5>
      <a:accent6>
        <a:srgbClr val="0070C0"/>
      </a:accent6>
      <a:hlink>
        <a:srgbClr val="0070C0"/>
      </a:hlink>
      <a:folHlink>
        <a:srgbClr val="7030A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lnDef>
      <a:spPr>
        <a:xfrm>
          <a:off x="0" y="0"/>
          <a:ext cx="0" cy="0"/>
        </a:xfrm>
        <a:custGeom>
          <a:avLst/>
          <a:gdLst/>
          <a:ahLst/>
          <a:cxnLst/>
          <a:rect l="l" t="t" r="r" b="b"/>
          <a:pathLst/>
        </a:custGeom>
        <a:ln w="12700">
          <a:solidFill>
            <a:schemeClr val="tx1"/>
          </a:solidFill>
        </a:ln>
      </a:spPr>
      <a:bodyPr vertOverflow="overflow" horzOverflow="overflow"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Relationship Id="rId2" Type="http://schemas.openxmlformats.org/officeDocument/2006/relationships/drawing" Target="../drawings/drawing10.xml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Relationship Id="rId2" Type="http://schemas.openxmlformats.org/officeDocument/2006/relationships/drawing" Target="../drawings/drawing11.xml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Relationship Id="rId2" Type="http://schemas.openxmlformats.org/officeDocument/2006/relationships/drawing" Target="../drawings/drawing13.xml" /></Relationships>
</file>

<file path=xl/worksheets/_rels/sheet1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3.bin" /></Relationships>
</file>

<file path=xl/worksheets/_rels/sheet1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4.bin" /><Relationship Id="rId2" Type="http://schemas.openxmlformats.org/officeDocument/2006/relationships/drawing" Target="../drawings/drawing15.xml" /></Relationships>
</file>

<file path=xl/worksheets/_rels/sheet1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5.bin" /></Relationships>
</file>

<file path=xl/worksheets/_rels/sheet1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6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4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Relationship Id="rId2" Type="http://schemas.openxmlformats.org/officeDocument/2006/relationships/drawing" Target="../drawings/drawing6.xml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Relationship Id="rId2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O50"/>
  <sheetViews>
    <sheetView tabSelected="1" view="pageBreakPreview" zoomScaleSheetLayoutView="100" workbookViewId="0">
      <selection activeCell="O1" sqref="O1"/>
    </sheetView>
  </sheetViews>
  <sheetFormatPr defaultRowHeight="9.6"/>
  <cols>
    <col min="1" max="1" width="6.125" style="1" customWidth="1"/>
    <col min="2" max="10" width="8.125" style="1" customWidth="1"/>
    <col min="11" max="11" width="3.625" style="1" customWidth="1"/>
    <col min="12" max="13" width="8.125" style="1" customWidth="1"/>
    <col min="14" max="14" width="42.625" style="1" customWidth="1"/>
    <col min="15" max="27" width="4.625" style="1" customWidth="1"/>
    <col min="28" max="16384" width="9" style="1" customWidth="1"/>
  </cols>
  <sheetData>
    <row r="1" spans="1:41" s="2" customFormat="1" ht="21" customHeight="1">
      <c r="A1" s="6" t="s">
        <v>116</v>
      </c>
    </row>
    <row r="2" spans="1:41" s="2" customFormat="1" ht="21" customHeight="1">
      <c r="A2" s="7" t="str">
        <f>"1.流入水量　"&amp;Q2&amp;"年度分"</f>
        <v>1.流入水量　年度分</v>
      </c>
      <c r="B2" s="20"/>
      <c r="C2" s="20"/>
      <c r="D2" s="20"/>
      <c r="E2" s="20"/>
      <c r="H2" s="20"/>
      <c r="I2" s="20"/>
      <c r="J2" s="28"/>
      <c r="K2" s="28"/>
      <c r="L2" s="28"/>
      <c r="M2" s="28"/>
      <c r="N2" s="28"/>
      <c r="P2" s="38" t="s">
        <v>58</v>
      </c>
      <c r="Q2" s="41"/>
    </row>
    <row r="3" spans="1:41" s="2" customFormat="1" ht="12" customHeight="1">
      <c r="A3" s="8" t="s">
        <v>43</v>
      </c>
      <c r="B3" s="8" t="s">
        <v>11</v>
      </c>
      <c r="C3" s="8" t="s">
        <v>35</v>
      </c>
      <c r="D3" s="8" t="s">
        <v>34</v>
      </c>
      <c r="E3" s="8" t="s">
        <v>37</v>
      </c>
      <c r="F3" s="8" t="s">
        <v>12</v>
      </c>
      <c r="G3" s="8" t="s">
        <v>6</v>
      </c>
      <c r="H3" s="8" t="s">
        <v>39</v>
      </c>
      <c r="I3" s="8" t="s">
        <v>40</v>
      </c>
      <c r="J3" s="8" t="s">
        <v>15</v>
      </c>
      <c r="K3" s="29"/>
      <c r="L3" s="8" t="s">
        <v>48</v>
      </c>
      <c r="M3" s="34" t="s">
        <v>50</v>
      </c>
      <c r="P3" s="8" t="s">
        <v>11</v>
      </c>
      <c r="Q3" s="8" t="s">
        <v>22</v>
      </c>
      <c r="R3" s="8" t="s">
        <v>59</v>
      </c>
      <c r="S3" s="8" t="s">
        <v>61</v>
      </c>
      <c r="T3" s="8" t="s">
        <v>12</v>
      </c>
      <c r="U3" s="8" t="s">
        <v>6</v>
      </c>
      <c r="V3" s="8" t="s">
        <v>29</v>
      </c>
      <c r="W3" s="8" t="s">
        <v>42</v>
      </c>
      <c r="X3" s="8" t="s">
        <v>13</v>
      </c>
      <c r="Z3" s="8" t="s">
        <v>0</v>
      </c>
      <c r="AA3" s="48" t="s">
        <v>64</v>
      </c>
    </row>
    <row r="4" spans="1:41" s="3" customFormat="1" ht="48" customHeight="1">
      <c r="A4" s="9"/>
      <c r="B4" s="9"/>
      <c r="C4" s="9"/>
      <c r="D4" s="9"/>
      <c r="E4" s="9"/>
      <c r="F4" s="9"/>
      <c r="G4" s="9"/>
      <c r="H4" s="9"/>
      <c r="I4" s="9"/>
      <c r="J4" s="9"/>
      <c r="K4" s="29"/>
      <c r="L4" s="9"/>
      <c r="M4" s="35"/>
      <c r="N4" s="3"/>
      <c r="O4" s="3"/>
      <c r="P4" s="9"/>
      <c r="Q4" s="9"/>
      <c r="R4" s="9"/>
      <c r="S4" s="9"/>
      <c r="T4" s="9"/>
      <c r="U4" s="9"/>
      <c r="V4" s="9"/>
      <c r="W4" s="9"/>
      <c r="X4" s="9"/>
      <c r="Y4" s="3"/>
      <c r="Z4" s="9"/>
      <c r="AA4" s="49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s="4" customFormat="1" ht="12" customHeight="1">
      <c r="A5" s="10"/>
      <c r="B5" s="21" t="s">
        <v>3</v>
      </c>
      <c r="C5" s="21" t="s">
        <v>3</v>
      </c>
      <c r="D5" s="21" t="s">
        <v>3</v>
      </c>
      <c r="E5" s="21" t="s">
        <v>3</v>
      </c>
      <c r="F5" s="21" t="s">
        <v>14</v>
      </c>
      <c r="G5" s="21"/>
      <c r="H5" s="21" t="s">
        <v>3</v>
      </c>
      <c r="I5" s="21" t="s">
        <v>3</v>
      </c>
      <c r="J5" s="21" t="s">
        <v>3</v>
      </c>
      <c r="K5" s="30"/>
      <c r="L5" s="21" t="s">
        <v>3</v>
      </c>
      <c r="M5" s="21" t="s">
        <v>26</v>
      </c>
      <c r="P5" s="39" t="s">
        <v>3</v>
      </c>
      <c r="Q5" s="39" t="s">
        <v>3</v>
      </c>
      <c r="R5" s="39" t="s">
        <v>3</v>
      </c>
      <c r="S5" s="39" t="s">
        <v>3</v>
      </c>
      <c r="T5" s="39" t="s">
        <v>14</v>
      </c>
      <c r="U5" s="39"/>
      <c r="V5" s="39" t="s">
        <v>3</v>
      </c>
      <c r="W5" s="39" t="s">
        <v>3</v>
      </c>
      <c r="X5" s="39" t="s">
        <v>3</v>
      </c>
      <c r="Z5" s="21" t="s">
        <v>3</v>
      </c>
      <c r="AA5" s="21" t="s">
        <v>26</v>
      </c>
    </row>
    <row r="6" spans="1:41" ht="11.25" customHeight="1">
      <c r="A6" s="11" t="s">
        <v>52</v>
      </c>
      <c r="B6" s="22">
        <v>0</v>
      </c>
      <c r="C6" s="22">
        <v>0</v>
      </c>
      <c r="D6" s="27">
        <v>0</v>
      </c>
      <c r="E6" s="27">
        <v>0</v>
      </c>
      <c r="F6" s="27">
        <v>1</v>
      </c>
      <c r="G6" s="27">
        <v>0</v>
      </c>
      <c r="H6" s="27">
        <v>0</v>
      </c>
      <c r="I6" s="27">
        <v>0</v>
      </c>
      <c r="J6" s="27">
        <v>0</v>
      </c>
      <c r="K6" s="31"/>
      <c r="L6" s="27">
        <v>0</v>
      </c>
      <c r="M6" s="27">
        <v>0</v>
      </c>
      <c r="N6" s="30"/>
      <c r="O6" s="37"/>
      <c r="P6" s="39"/>
      <c r="Q6" s="39"/>
      <c r="R6" s="39"/>
      <c r="S6" s="39"/>
      <c r="T6" s="44"/>
      <c r="U6" s="44"/>
      <c r="V6" s="44"/>
      <c r="W6" s="12"/>
      <c r="X6" s="12"/>
      <c r="Y6" s="45"/>
      <c r="Z6" s="47"/>
      <c r="AA6" s="47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4"/>
      <c r="AN6" s="4"/>
      <c r="AO6" s="4"/>
    </row>
    <row r="7" spans="1:41" s="4" customFormat="1" ht="11.25" customHeight="1">
      <c r="A7" s="12">
        <v>4</v>
      </c>
      <c r="B7" s="23" t="str">
        <f t="shared" ref="B7:J18" si="0">IF(P7="","",TEXT(ROUND(P7,B$6),"#,##0"&amp;IF(B$6&gt;0,"."&amp;REPT("0",B$6),"")))</f>
        <v/>
      </c>
      <c r="C7" s="23" t="str">
        <f t="shared" si="0"/>
        <v/>
      </c>
      <c r="D7" s="23" t="str">
        <f t="shared" si="0"/>
        <v/>
      </c>
      <c r="E7" s="23" t="str">
        <f t="shared" si="0"/>
        <v/>
      </c>
      <c r="F7" s="23" t="str">
        <f t="shared" si="0"/>
        <v/>
      </c>
      <c r="G7" s="23" t="str">
        <f t="shared" si="0"/>
        <v/>
      </c>
      <c r="H7" s="23" t="str">
        <f t="shared" si="0"/>
        <v/>
      </c>
      <c r="I7" s="23" t="str">
        <f t="shared" si="0"/>
        <v/>
      </c>
      <c r="J7" s="23" t="str">
        <f t="shared" si="0"/>
        <v/>
      </c>
      <c r="K7" s="32"/>
      <c r="L7" s="23" t="str">
        <f>IF(Z7="","",TEXT(ROUND(Z7,L$6),"#,##0"&amp;IF(L$6&gt;0,"."&amp;REPT("0",L$6),"")))</f>
        <v/>
      </c>
      <c r="M7" s="23" t="str">
        <f>IF(AA7="","",TEXT(ROUND(AA7,M$6),"#,##0"&amp;IF(M$6&gt;0,"."&amp;REPT("0",M$6),"")))</f>
        <v>365</v>
      </c>
      <c r="P7" s="23"/>
      <c r="Q7" s="23"/>
      <c r="R7" s="23"/>
      <c r="S7" s="23"/>
      <c r="T7" s="23"/>
      <c r="U7" s="23"/>
      <c r="V7" s="23"/>
      <c r="W7" s="23"/>
      <c r="X7" s="23"/>
      <c r="Y7" s="46"/>
      <c r="Z7" s="44"/>
      <c r="AA7" s="40">
        <f>DATEDIF(DATE(Q2,4,1),DATE(Q2+1,3,31),"d")+1</f>
        <v>365</v>
      </c>
    </row>
    <row r="8" spans="1:41" s="4" customFormat="1" ht="11.25" customHeight="1">
      <c r="A8" s="12">
        <v>5</v>
      </c>
      <c r="B8" s="23" t="str">
        <f t="shared" si="0"/>
        <v/>
      </c>
      <c r="C8" s="23" t="str">
        <f t="shared" si="0"/>
        <v/>
      </c>
      <c r="D8" s="23" t="str">
        <f t="shared" si="0"/>
        <v/>
      </c>
      <c r="E8" s="23" t="str">
        <f t="shared" si="0"/>
        <v/>
      </c>
      <c r="F8" s="23" t="str">
        <f t="shared" si="0"/>
        <v/>
      </c>
      <c r="G8" s="23" t="str">
        <f t="shared" si="0"/>
        <v/>
      </c>
      <c r="H8" s="23" t="str">
        <f t="shared" si="0"/>
        <v/>
      </c>
      <c r="I8" s="23" t="str">
        <f t="shared" si="0"/>
        <v/>
      </c>
      <c r="J8" s="23" t="str">
        <f t="shared" si="0"/>
        <v/>
      </c>
      <c r="K8" s="32"/>
      <c r="P8" s="23"/>
      <c r="Q8" s="23"/>
      <c r="R8" s="23"/>
      <c r="S8" s="23"/>
      <c r="T8" s="23"/>
      <c r="U8" s="23"/>
      <c r="V8" s="23"/>
      <c r="W8" s="23"/>
      <c r="X8" s="23"/>
      <c r="Y8" s="46"/>
      <c r="Z8" s="46"/>
      <c r="AA8" s="46"/>
    </row>
    <row r="9" spans="1:41" s="4" customFormat="1" ht="11.25" customHeight="1">
      <c r="A9" s="12">
        <v>6</v>
      </c>
      <c r="B9" s="23" t="str">
        <f t="shared" si="0"/>
        <v/>
      </c>
      <c r="C9" s="23" t="str">
        <f t="shared" si="0"/>
        <v/>
      </c>
      <c r="D9" s="23" t="str">
        <f t="shared" si="0"/>
        <v/>
      </c>
      <c r="E9" s="23" t="str">
        <f t="shared" si="0"/>
        <v/>
      </c>
      <c r="F9" s="23" t="str">
        <f t="shared" si="0"/>
        <v/>
      </c>
      <c r="G9" s="23" t="str">
        <f t="shared" si="0"/>
        <v/>
      </c>
      <c r="H9" s="23" t="str">
        <f t="shared" si="0"/>
        <v/>
      </c>
      <c r="I9" s="23" t="str">
        <f t="shared" si="0"/>
        <v/>
      </c>
      <c r="J9" s="23" t="str">
        <f t="shared" si="0"/>
        <v/>
      </c>
      <c r="K9" s="32"/>
      <c r="P9" s="23"/>
      <c r="Q9" s="23"/>
      <c r="R9" s="23"/>
      <c r="S9" s="23"/>
      <c r="T9" s="23"/>
      <c r="U9" s="23"/>
      <c r="V9" s="23"/>
      <c r="W9" s="23"/>
      <c r="X9" s="23"/>
      <c r="Y9" s="46"/>
      <c r="Z9" s="46"/>
      <c r="AA9" s="46"/>
    </row>
    <row r="10" spans="1:41" s="4" customFormat="1" ht="11.25" customHeight="1">
      <c r="A10" s="12">
        <v>7</v>
      </c>
      <c r="B10" s="23" t="str">
        <f t="shared" si="0"/>
        <v/>
      </c>
      <c r="C10" s="23" t="str">
        <f t="shared" si="0"/>
        <v/>
      </c>
      <c r="D10" s="23" t="str">
        <f t="shared" si="0"/>
        <v/>
      </c>
      <c r="E10" s="23" t="str">
        <f t="shared" si="0"/>
        <v/>
      </c>
      <c r="F10" s="23" t="str">
        <f t="shared" si="0"/>
        <v/>
      </c>
      <c r="G10" s="23" t="str">
        <f t="shared" si="0"/>
        <v/>
      </c>
      <c r="H10" s="23" t="str">
        <f t="shared" si="0"/>
        <v/>
      </c>
      <c r="I10" s="23" t="str">
        <f t="shared" si="0"/>
        <v/>
      </c>
      <c r="J10" s="23" t="str">
        <f t="shared" si="0"/>
        <v/>
      </c>
      <c r="K10" s="32"/>
      <c r="P10" s="23"/>
      <c r="Q10" s="23"/>
      <c r="R10" s="23"/>
      <c r="S10" s="23"/>
      <c r="T10" s="23"/>
      <c r="U10" s="23"/>
      <c r="V10" s="23"/>
      <c r="W10" s="23"/>
      <c r="X10" s="23"/>
      <c r="Y10" s="46"/>
      <c r="Z10" s="46"/>
      <c r="AA10" s="46"/>
    </row>
    <row r="11" spans="1:41" s="4" customFormat="1" ht="11.25" customHeight="1">
      <c r="A11" s="12">
        <v>8</v>
      </c>
      <c r="B11" s="23" t="str">
        <f t="shared" si="0"/>
        <v/>
      </c>
      <c r="C11" s="23" t="str">
        <f t="shared" si="0"/>
        <v/>
      </c>
      <c r="D11" s="23" t="str">
        <f t="shared" si="0"/>
        <v/>
      </c>
      <c r="E11" s="23" t="str">
        <f t="shared" si="0"/>
        <v/>
      </c>
      <c r="F11" s="23" t="str">
        <f t="shared" si="0"/>
        <v/>
      </c>
      <c r="G11" s="23" t="str">
        <f t="shared" si="0"/>
        <v/>
      </c>
      <c r="H11" s="23" t="str">
        <f t="shared" si="0"/>
        <v/>
      </c>
      <c r="I11" s="23" t="str">
        <f t="shared" si="0"/>
        <v/>
      </c>
      <c r="J11" s="23" t="str">
        <f t="shared" si="0"/>
        <v/>
      </c>
      <c r="K11" s="32"/>
      <c r="P11" s="23"/>
      <c r="Q11" s="23"/>
      <c r="R11" s="23"/>
      <c r="S11" s="23"/>
      <c r="T11" s="23"/>
      <c r="U11" s="23"/>
      <c r="V11" s="23"/>
      <c r="W11" s="23"/>
      <c r="X11" s="23"/>
      <c r="Y11" s="46"/>
      <c r="Z11" s="46"/>
      <c r="AA11" s="46"/>
    </row>
    <row r="12" spans="1:41" s="4" customFormat="1" ht="11.25" customHeight="1">
      <c r="A12" s="12">
        <v>9</v>
      </c>
      <c r="B12" s="23" t="str">
        <f t="shared" si="0"/>
        <v/>
      </c>
      <c r="C12" s="23" t="str">
        <f t="shared" si="0"/>
        <v/>
      </c>
      <c r="D12" s="23" t="str">
        <f t="shared" si="0"/>
        <v/>
      </c>
      <c r="E12" s="23" t="str">
        <f t="shared" si="0"/>
        <v/>
      </c>
      <c r="F12" s="23" t="str">
        <f t="shared" si="0"/>
        <v/>
      </c>
      <c r="G12" s="23" t="str">
        <f t="shared" si="0"/>
        <v/>
      </c>
      <c r="H12" s="23" t="str">
        <f t="shared" si="0"/>
        <v/>
      </c>
      <c r="I12" s="23" t="str">
        <f t="shared" si="0"/>
        <v/>
      </c>
      <c r="J12" s="23" t="str">
        <f t="shared" si="0"/>
        <v/>
      </c>
      <c r="K12" s="32"/>
      <c r="P12" s="23"/>
      <c r="Q12" s="23"/>
      <c r="R12" s="23"/>
      <c r="S12" s="23"/>
      <c r="T12" s="23"/>
      <c r="U12" s="23"/>
      <c r="V12" s="23"/>
      <c r="W12" s="23"/>
      <c r="X12" s="23"/>
      <c r="Y12" s="46"/>
      <c r="Z12" s="46"/>
      <c r="AA12" s="46"/>
    </row>
    <row r="13" spans="1:41" s="4" customFormat="1" ht="11.25" customHeight="1">
      <c r="A13" s="12">
        <v>10</v>
      </c>
      <c r="B13" s="23" t="str">
        <f t="shared" si="0"/>
        <v/>
      </c>
      <c r="C13" s="23" t="str">
        <f t="shared" si="0"/>
        <v/>
      </c>
      <c r="D13" s="23" t="str">
        <f t="shared" si="0"/>
        <v/>
      </c>
      <c r="E13" s="23" t="str">
        <f t="shared" si="0"/>
        <v/>
      </c>
      <c r="F13" s="23" t="str">
        <f t="shared" si="0"/>
        <v/>
      </c>
      <c r="G13" s="23" t="str">
        <f t="shared" si="0"/>
        <v/>
      </c>
      <c r="H13" s="23" t="str">
        <f t="shared" si="0"/>
        <v/>
      </c>
      <c r="I13" s="23" t="str">
        <f t="shared" si="0"/>
        <v/>
      </c>
      <c r="J13" s="23" t="str">
        <f t="shared" si="0"/>
        <v/>
      </c>
      <c r="K13" s="32"/>
      <c r="P13" s="23"/>
      <c r="Q13" s="23"/>
      <c r="R13" s="23"/>
      <c r="S13" s="23"/>
      <c r="T13" s="23"/>
      <c r="U13" s="23"/>
      <c r="V13" s="23"/>
      <c r="W13" s="23"/>
      <c r="X13" s="23"/>
      <c r="Y13" s="46"/>
      <c r="Z13" s="46"/>
      <c r="AA13" s="46"/>
    </row>
    <row r="14" spans="1:41" s="4" customFormat="1" ht="11.25" customHeight="1">
      <c r="A14" s="12">
        <v>11</v>
      </c>
      <c r="B14" s="23" t="str">
        <f t="shared" si="0"/>
        <v/>
      </c>
      <c r="C14" s="23" t="str">
        <f t="shared" si="0"/>
        <v/>
      </c>
      <c r="D14" s="23" t="str">
        <f t="shared" si="0"/>
        <v/>
      </c>
      <c r="E14" s="23" t="str">
        <f t="shared" si="0"/>
        <v/>
      </c>
      <c r="F14" s="23" t="str">
        <f t="shared" si="0"/>
        <v/>
      </c>
      <c r="G14" s="23" t="str">
        <f t="shared" si="0"/>
        <v/>
      </c>
      <c r="H14" s="23" t="str">
        <f t="shared" si="0"/>
        <v/>
      </c>
      <c r="I14" s="23" t="str">
        <f t="shared" si="0"/>
        <v/>
      </c>
      <c r="J14" s="23" t="str">
        <f t="shared" si="0"/>
        <v/>
      </c>
      <c r="P14" s="23"/>
      <c r="Q14" s="23"/>
      <c r="R14" s="23"/>
      <c r="S14" s="23"/>
      <c r="T14" s="23"/>
      <c r="U14" s="23"/>
      <c r="V14" s="23"/>
      <c r="W14" s="23"/>
      <c r="X14" s="23"/>
      <c r="Y14" s="46"/>
      <c r="Z14" s="46"/>
      <c r="AA14" s="46"/>
    </row>
    <row r="15" spans="1:41" s="4" customFormat="1" ht="11.25" customHeight="1">
      <c r="A15" s="12">
        <v>12</v>
      </c>
      <c r="B15" s="23" t="str">
        <f t="shared" si="0"/>
        <v/>
      </c>
      <c r="C15" s="23" t="str">
        <f t="shared" si="0"/>
        <v/>
      </c>
      <c r="D15" s="23" t="str">
        <f t="shared" si="0"/>
        <v/>
      </c>
      <c r="E15" s="23" t="str">
        <f t="shared" si="0"/>
        <v/>
      </c>
      <c r="F15" s="23" t="str">
        <f t="shared" si="0"/>
        <v/>
      </c>
      <c r="G15" s="23" t="str">
        <f t="shared" si="0"/>
        <v/>
      </c>
      <c r="H15" s="23" t="str">
        <f t="shared" si="0"/>
        <v/>
      </c>
      <c r="I15" s="23" t="str">
        <f t="shared" si="0"/>
        <v/>
      </c>
      <c r="J15" s="23" t="str">
        <f t="shared" si="0"/>
        <v/>
      </c>
      <c r="P15" s="23"/>
      <c r="Q15" s="23"/>
      <c r="R15" s="23"/>
      <c r="S15" s="23"/>
      <c r="T15" s="23"/>
      <c r="U15" s="23"/>
      <c r="V15" s="23"/>
      <c r="W15" s="23"/>
      <c r="X15" s="23"/>
      <c r="Y15" s="46"/>
      <c r="Z15" s="46"/>
      <c r="AA15" s="46"/>
    </row>
    <row r="16" spans="1:41" s="4" customFormat="1" ht="11.25" customHeight="1">
      <c r="A16" s="12">
        <v>1</v>
      </c>
      <c r="B16" s="23" t="str">
        <f t="shared" si="0"/>
        <v/>
      </c>
      <c r="C16" s="23" t="str">
        <f t="shared" si="0"/>
        <v/>
      </c>
      <c r="D16" s="23" t="str">
        <f t="shared" si="0"/>
        <v/>
      </c>
      <c r="E16" s="23" t="str">
        <f t="shared" si="0"/>
        <v/>
      </c>
      <c r="F16" s="23" t="str">
        <f t="shared" si="0"/>
        <v/>
      </c>
      <c r="G16" s="23" t="str">
        <f t="shared" si="0"/>
        <v/>
      </c>
      <c r="H16" s="23" t="str">
        <f t="shared" si="0"/>
        <v/>
      </c>
      <c r="I16" s="23" t="str">
        <f t="shared" si="0"/>
        <v/>
      </c>
      <c r="J16" s="23" t="str">
        <f t="shared" si="0"/>
        <v/>
      </c>
      <c r="P16" s="23"/>
      <c r="Q16" s="23"/>
      <c r="R16" s="23"/>
      <c r="S16" s="23"/>
      <c r="T16" s="23"/>
      <c r="U16" s="23"/>
      <c r="V16" s="23"/>
      <c r="W16" s="23"/>
      <c r="X16" s="23"/>
      <c r="Y16" s="46"/>
      <c r="Z16" s="46"/>
      <c r="AA16" s="46"/>
    </row>
    <row r="17" spans="1:27" s="4" customFormat="1" ht="11.25" customHeight="1">
      <c r="A17" s="12">
        <v>2</v>
      </c>
      <c r="B17" s="23" t="str">
        <f t="shared" si="0"/>
        <v/>
      </c>
      <c r="C17" s="23" t="str">
        <f t="shared" si="0"/>
        <v/>
      </c>
      <c r="D17" s="23" t="str">
        <f t="shared" si="0"/>
        <v/>
      </c>
      <c r="E17" s="23" t="str">
        <f t="shared" si="0"/>
        <v/>
      </c>
      <c r="F17" s="23" t="str">
        <f t="shared" si="0"/>
        <v/>
      </c>
      <c r="G17" s="23" t="str">
        <f t="shared" si="0"/>
        <v/>
      </c>
      <c r="H17" s="23" t="str">
        <f t="shared" si="0"/>
        <v/>
      </c>
      <c r="I17" s="23" t="str">
        <f t="shared" si="0"/>
        <v/>
      </c>
      <c r="J17" s="23" t="str">
        <f t="shared" si="0"/>
        <v/>
      </c>
      <c r="P17" s="23"/>
      <c r="Q17" s="23"/>
      <c r="R17" s="23"/>
      <c r="S17" s="23"/>
      <c r="T17" s="23"/>
      <c r="U17" s="23"/>
      <c r="V17" s="23"/>
      <c r="W17" s="23"/>
      <c r="X17" s="23"/>
      <c r="Y17" s="46"/>
      <c r="Z17" s="46"/>
      <c r="AA17" s="46"/>
    </row>
    <row r="18" spans="1:27" s="4" customFormat="1" ht="11.25" customHeight="1">
      <c r="A18" s="13">
        <v>3</v>
      </c>
      <c r="B18" s="24" t="str">
        <f t="shared" si="0"/>
        <v/>
      </c>
      <c r="C18" s="24" t="str">
        <f t="shared" si="0"/>
        <v/>
      </c>
      <c r="D18" s="24" t="str">
        <f t="shared" si="0"/>
        <v/>
      </c>
      <c r="E18" s="24" t="str">
        <f t="shared" si="0"/>
        <v/>
      </c>
      <c r="F18" s="24" t="str">
        <f t="shared" si="0"/>
        <v/>
      </c>
      <c r="G18" s="24" t="str">
        <f t="shared" si="0"/>
        <v/>
      </c>
      <c r="H18" s="24" t="str">
        <f t="shared" si="0"/>
        <v/>
      </c>
      <c r="I18" s="24" t="str">
        <f t="shared" si="0"/>
        <v/>
      </c>
      <c r="J18" s="24" t="str">
        <f t="shared" si="0"/>
        <v/>
      </c>
      <c r="P18" s="23"/>
      <c r="Q18" s="42"/>
      <c r="R18" s="23"/>
      <c r="S18" s="23"/>
      <c r="T18" s="23"/>
      <c r="U18" s="23"/>
      <c r="V18" s="23"/>
      <c r="W18" s="23"/>
      <c r="X18" s="23"/>
      <c r="Y18" s="46"/>
      <c r="Z18" s="46"/>
      <c r="AA18" s="46"/>
    </row>
    <row r="19" spans="1:27" s="4" customFormat="1" ht="11.25" customHeight="1">
      <c r="A19" s="14" t="s">
        <v>46</v>
      </c>
      <c r="B19" s="25" t="str">
        <f>IF(P19="","",TEXT(ROUND(P19,B$6),"#,##0"&amp;IF(B$6&gt;0,"."&amp;REPT("0",B$6),"")))</f>
        <v/>
      </c>
      <c r="C19" s="26" t="s">
        <v>5</v>
      </c>
      <c r="D19" s="26" t="s">
        <v>5</v>
      </c>
      <c r="E19" s="26" t="s">
        <v>5</v>
      </c>
      <c r="F19" s="25" t="str">
        <f t="shared" ref="F19:G22" si="1">IF(T19="","",TEXT(ROUND(T19,F$6),"#,##0"&amp;IF(F$6&gt;0,"."&amp;REPT("0",F$6),"")))</f>
        <v/>
      </c>
      <c r="G19" s="25" t="str">
        <f t="shared" si="1"/>
        <v/>
      </c>
      <c r="H19" s="26" t="s">
        <v>5</v>
      </c>
      <c r="I19" s="26" t="s">
        <v>5</v>
      </c>
      <c r="J19" s="26" t="s">
        <v>5</v>
      </c>
      <c r="K19" s="33"/>
      <c r="L19" s="16" t="s">
        <v>53</v>
      </c>
      <c r="P19" s="40" t="str">
        <f>IF(COUNT(P7:P18)=0,"",SUM(P7:P18))</f>
        <v/>
      </c>
      <c r="Q19" s="43" t="s">
        <v>5</v>
      </c>
      <c r="R19" s="43" t="s">
        <v>5</v>
      </c>
      <c r="S19" s="43" t="s">
        <v>5</v>
      </c>
      <c r="T19" s="40" t="str">
        <f>IF(COUNT(T7:T18)=0,"",SUM(T7:T18))</f>
        <v/>
      </c>
      <c r="U19" s="40" t="str">
        <f>IF(COUNT(U7:U18)=0,"",SUM(U7:U18))</f>
        <v/>
      </c>
      <c r="V19" s="43" t="s">
        <v>5</v>
      </c>
      <c r="W19" s="43" t="s">
        <v>5</v>
      </c>
      <c r="X19" s="43" t="s">
        <v>5</v>
      </c>
      <c r="Y19" s="46"/>
      <c r="Z19" s="46"/>
      <c r="AA19" s="46"/>
    </row>
    <row r="20" spans="1:27" s="4" customFormat="1" ht="11.25" customHeight="1">
      <c r="A20" s="15" t="s">
        <v>33</v>
      </c>
      <c r="B20" s="23" t="str">
        <f>IF(P20="","",TEXT(ROUND(P20,B$6),"#,##0"&amp;IF(B$6&gt;0,"."&amp;REPT("0",B$6),"")))</f>
        <v/>
      </c>
      <c r="C20" s="23" t="str">
        <f t="shared" ref="C20:E22" si="2">IF(Q20="","",TEXT(ROUND(Q20,C$6),"#,##0"&amp;IF(C$6&gt;0,"."&amp;REPT("0",C$6),"")))</f>
        <v/>
      </c>
      <c r="D20" s="23" t="str">
        <f t="shared" si="2"/>
        <v/>
      </c>
      <c r="E20" s="23" t="str">
        <f t="shared" si="2"/>
        <v/>
      </c>
      <c r="F20" s="23" t="str">
        <f t="shared" si="1"/>
        <v/>
      </c>
      <c r="G20" s="23" t="str">
        <f t="shared" si="1"/>
        <v/>
      </c>
      <c r="H20" s="23" t="str">
        <f t="shared" ref="H20:J22" si="3">IF(V20="","",TEXT(ROUND(V20,H$6),"#,##0"&amp;IF(H$6&gt;0,"."&amp;REPT("0",H$6),"")))</f>
        <v/>
      </c>
      <c r="I20" s="23" t="str">
        <f t="shared" si="3"/>
        <v/>
      </c>
      <c r="J20" s="23" t="str">
        <f t="shared" si="3"/>
        <v/>
      </c>
      <c r="K20" s="32"/>
      <c r="L20" s="16" t="s">
        <v>55</v>
      </c>
      <c r="M20" s="32"/>
      <c r="P20" s="40" t="str">
        <f>IF(COUNT(P7:P18)=0,"",AVERAGE(P7:P18))</f>
        <v/>
      </c>
      <c r="Q20" s="40" t="str">
        <f>IF(P19="","",P19/AA7)</f>
        <v/>
      </c>
      <c r="R20" s="40" t="str">
        <f>IF(COUNT(R7:R18)=0,"",AVERAGE(R7:R18))</f>
        <v/>
      </c>
      <c r="S20" s="40" t="str">
        <f>IF(COUNT(S7:S18)=0,"",AVERAGE(S7:S18))</f>
        <v/>
      </c>
      <c r="T20" s="40" t="str">
        <f>IF(COUNT(T7:T18)=0,"",AVERAGE(T7:T18))</f>
        <v/>
      </c>
      <c r="U20" s="40" t="str">
        <f>IF(COUNT(U7:U18)=0,"",AVERAGE(U7:U18))</f>
        <v/>
      </c>
      <c r="V20" s="40" t="str">
        <f>IF(U19="","",Z7/U19)</f>
        <v/>
      </c>
      <c r="W20" s="40" t="str">
        <f>IF(COUNT(W7:W18)=0,"",AVERAGE(W7:W18))</f>
        <v/>
      </c>
      <c r="X20" s="40" t="str">
        <f>IF(COUNT(X7:X18)=0,"",AVERAGE(X7:X18))</f>
        <v/>
      </c>
      <c r="Y20" s="46"/>
      <c r="Z20" s="46"/>
      <c r="AA20" s="46"/>
    </row>
    <row r="21" spans="1:27" s="4" customFormat="1" ht="11.25" customHeight="1">
      <c r="A21" s="15" t="s">
        <v>47</v>
      </c>
      <c r="B21" s="23" t="str">
        <f>IF(P21="","",TEXT(ROUND(P21,B$6),"#,##0"&amp;IF(B$6&gt;0,"."&amp;REPT("0",B$6),"")))</f>
        <v/>
      </c>
      <c r="C21" s="23" t="str">
        <f t="shared" si="2"/>
        <v/>
      </c>
      <c r="D21" s="23" t="str">
        <f t="shared" si="2"/>
        <v/>
      </c>
      <c r="E21" s="23" t="str">
        <f t="shared" si="2"/>
        <v/>
      </c>
      <c r="F21" s="23" t="str">
        <f t="shared" si="1"/>
        <v/>
      </c>
      <c r="G21" s="23" t="str">
        <f t="shared" si="1"/>
        <v/>
      </c>
      <c r="H21" s="23" t="str">
        <f t="shared" si="3"/>
        <v/>
      </c>
      <c r="I21" s="23" t="str">
        <f t="shared" si="3"/>
        <v/>
      </c>
      <c r="J21" s="23" t="str">
        <f t="shared" si="3"/>
        <v/>
      </c>
      <c r="K21" s="32"/>
      <c r="L21" s="16" t="s">
        <v>56</v>
      </c>
      <c r="P21" s="40" t="str">
        <f t="shared" ref="P21:X21" si="4">IF(COUNT(P7:P18)=0,"",MAX(P7:P18))</f>
        <v/>
      </c>
      <c r="Q21" s="40" t="str">
        <f t="shared" si="4"/>
        <v/>
      </c>
      <c r="R21" s="40" t="str">
        <f t="shared" si="4"/>
        <v/>
      </c>
      <c r="S21" s="40" t="str">
        <f t="shared" si="4"/>
        <v/>
      </c>
      <c r="T21" s="40" t="str">
        <f t="shared" si="4"/>
        <v/>
      </c>
      <c r="U21" s="40" t="str">
        <f t="shared" si="4"/>
        <v/>
      </c>
      <c r="V21" s="40" t="str">
        <f t="shared" si="4"/>
        <v/>
      </c>
      <c r="W21" s="40" t="str">
        <f t="shared" si="4"/>
        <v/>
      </c>
      <c r="X21" s="40" t="str">
        <f t="shared" si="4"/>
        <v/>
      </c>
      <c r="Y21" s="46"/>
      <c r="Z21" s="46"/>
      <c r="AA21" s="46"/>
    </row>
    <row r="22" spans="1:27" s="4" customFormat="1" ht="11.25" customHeight="1">
      <c r="A22" s="15" t="s">
        <v>18</v>
      </c>
      <c r="B22" s="23" t="str">
        <f>IF(P22="","",TEXT(ROUND(P22,B$6),"#,##0"&amp;IF(B$6&gt;0,"."&amp;REPT("0",B$6),"")))</f>
        <v/>
      </c>
      <c r="C22" s="23" t="str">
        <f t="shared" si="2"/>
        <v/>
      </c>
      <c r="D22" s="23" t="str">
        <f t="shared" si="2"/>
        <v/>
      </c>
      <c r="E22" s="23" t="str">
        <f t="shared" si="2"/>
        <v/>
      </c>
      <c r="F22" s="23" t="str">
        <f t="shared" si="1"/>
        <v/>
      </c>
      <c r="G22" s="23" t="str">
        <f t="shared" si="1"/>
        <v/>
      </c>
      <c r="H22" s="23" t="str">
        <f t="shared" si="3"/>
        <v/>
      </c>
      <c r="I22" s="23" t="str">
        <f t="shared" si="3"/>
        <v/>
      </c>
      <c r="J22" s="23" t="str">
        <f t="shared" si="3"/>
        <v/>
      </c>
      <c r="K22" s="32"/>
      <c r="L22" s="16" t="s">
        <v>120</v>
      </c>
      <c r="M22" s="32"/>
      <c r="P22" s="40" t="str">
        <f t="shared" ref="P22:X22" si="5">IF(COUNT(P7:P18)=0,"",MIN(P7:P18))</f>
        <v/>
      </c>
      <c r="Q22" s="40" t="str">
        <f t="shared" si="5"/>
        <v/>
      </c>
      <c r="R22" s="40" t="str">
        <f t="shared" si="5"/>
        <v/>
      </c>
      <c r="S22" s="40" t="str">
        <f t="shared" si="5"/>
        <v/>
      </c>
      <c r="T22" s="40" t="str">
        <f t="shared" si="5"/>
        <v/>
      </c>
      <c r="U22" s="40" t="str">
        <f t="shared" si="5"/>
        <v/>
      </c>
      <c r="V22" s="40" t="str">
        <f t="shared" si="5"/>
        <v/>
      </c>
      <c r="W22" s="40" t="str">
        <f t="shared" si="5"/>
        <v/>
      </c>
      <c r="X22" s="40" t="str">
        <f t="shared" si="5"/>
        <v/>
      </c>
      <c r="Y22" s="46"/>
      <c r="Z22" s="46"/>
      <c r="AA22" s="46"/>
    </row>
    <row r="23" spans="1:27" s="4" customFormat="1" ht="11.25" customHeight="1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36"/>
    </row>
    <row r="24" spans="1:27" s="5" customFormat="1" ht="19.5" customHeight="1">
      <c r="A24" s="17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</row>
    <row r="25" spans="1:27" s="5" customFormat="1" ht="11.25" customHeight="1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7"/>
      <c r="N25" s="16"/>
    </row>
    <row r="26" spans="1:27" s="5" customFormat="1" ht="11.25" customHeight="1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</row>
    <row r="27" spans="1:27" s="5" customFormat="1" ht="11.25" customHeight="1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</row>
    <row r="28" spans="1:27" s="5" customFormat="1" ht="11.25" customHeight="1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</row>
    <row r="29" spans="1:27" s="5" customFormat="1" ht="11.25" customHeight="1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</row>
    <row r="30" spans="1:27" s="5" customFormat="1" ht="11.25" customHeight="1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</row>
    <row r="31" spans="1:27" s="5" customFormat="1" ht="11.25" customHeight="1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1:27" s="2" customFormat="1" ht="11.25" customHeight="1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 s="2" customFormat="1" ht="11.25" customHeight="1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 ht="11.25" customHeight="1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</row>
    <row r="35" spans="1:14" ht="11.25" customHeight="1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1:14" ht="11.25" customHeight="1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</row>
    <row r="37" spans="1:14" ht="11.25" customHeight="1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</row>
    <row r="38" spans="1:14" ht="11.25" customHeight="1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4" ht="11.25" customHeight="1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</row>
    <row r="40" spans="1:14" ht="11.25" customHeight="1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</row>
    <row r="41" spans="1:14" ht="11.25" customHeight="1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</row>
    <row r="42" spans="1:14" ht="11.25" customHeight="1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</row>
    <row r="43" spans="1:14" ht="11.25" customHeight="1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</row>
    <row r="44" spans="1:14" ht="11.25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</row>
    <row r="45" spans="1:14" ht="11.25" customHeight="1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spans="1:14" ht="11.25" customHeight="1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1:14" ht="11.25" customHeight="1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spans="1:14" ht="11.25" customHeight="1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spans="1:14" ht="11.25" customHeight="1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spans="1:14" ht="11.25" customHeight="1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spans="1:14" ht="11.25" customHeight="1"/>
  </sheetData>
  <mergeCells count="23"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L3:L4"/>
    <mergeCell ref="M3:M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Z3:Z4"/>
    <mergeCell ref="AA3:AA4"/>
  </mergeCells>
  <phoneticPr fontId="3"/>
  <conditionalFormatting sqref="O7">
    <cfRule type="expression" dxfId="39" priority="3">
      <formula>O7=INT(O7)</formula>
    </cfRule>
  </conditionalFormatting>
  <conditionalFormatting sqref="O8:O22">
    <cfRule type="expression" dxfId="38" priority="2">
      <formula>O8=INT(O8)</formula>
    </cfRule>
  </conditionalFormatting>
  <printOptions horizontalCentered="1"/>
  <pageMargins left="0.39370078740157483" right="0.39370078740157483" top="0.78740157480314965" bottom="0.78740157480314965" header="0.19685039370078741" footer="0.19685039370078741"/>
  <pageSetup paperSize="9" fitToWidth="1" fitToHeight="1" orientation="landscape" usePrinterDefaults="1" horizontalDpi="6553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O18"/>
  <sheetViews>
    <sheetView view="pageBreakPreview" zoomScaleSheetLayoutView="100" workbookViewId="0">
      <selection activeCell="O1" sqref="O1"/>
    </sheetView>
  </sheetViews>
  <sheetFormatPr defaultRowHeight="9.6"/>
  <cols>
    <col min="1" max="1" width="9.875" style="1" customWidth="1"/>
    <col min="2" max="2" width="8" style="1" customWidth="1"/>
    <col min="3" max="6" width="6.375" style="1" customWidth="1"/>
    <col min="7" max="8" width="12.625" style="1" customWidth="1"/>
    <col min="9" max="9" width="8.125" style="1" customWidth="1"/>
    <col min="10" max="10" width="5.125" style="1" customWidth="1"/>
    <col min="11" max="11" width="8.125" style="1" customWidth="1"/>
    <col min="12" max="12" width="5.125" style="1" customWidth="1"/>
    <col min="13" max="13" width="12.625" style="1" customWidth="1"/>
    <col min="14" max="14" width="34" style="1" customWidth="1"/>
    <col min="15" max="36" width="4.625" style="1" customWidth="1"/>
    <col min="37" max="16384" width="9" style="1" customWidth="1"/>
  </cols>
  <sheetData>
    <row r="1" spans="1:41" s="2" customFormat="1" ht="21" customHeigh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41" s="2" customFormat="1" ht="21" customHeight="1">
      <c r="A2" s="7" t="str">
        <f>"3.処理工程毎の除去率　"&amp;Q2&amp;"年度分"</f>
        <v>3.処理工程毎の除去率　年度分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28"/>
      <c r="P2" s="34" t="s">
        <v>58</v>
      </c>
      <c r="Q2" s="74"/>
    </row>
    <row r="3" spans="1:41" s="2" customFormat="1" ht="11.25" customHeight="1">
      <c r="A3" s="108"/>
      <c r="B3" s="110" t="s">
        <v>86</v>
      </c>
      <c r="C3" s="112" t="s">
        <v>76</v>
      </c>
      <c r="D3" s="115" t="s">
        <v>52</v>
      </c>
      <c r="E3" s="116" t="s">
        <v>147</v>
      </c>
      <c r="F3" s="118"/>
      <c r="G3" s="34" t="s">
        <v>125</v>
      </c>
      <c r="H3" s="34" t="s">
        <v>126</v>
      </c>
      <c r="I3" s="119" t="s">
        <v>4</v>
      </c>
      <c r="J3" s="121"/>
      <c r="K3" s="119" t="s">
        <v>20</v>
      </c>
      <c r="L3" s="121"/>
      <c r="M3" s="8" t="s">
        <v>63</v>
      </c>
      <c r="P3" s="126"/>
      <c r="Q3" s="126"/>
      <c r="R3" s="126"/>
      <c r="S3" s="69"/>
      <c r="T3" s="12" t="s">
        <v>125</v>
      </c>
      <c r="U3" s="12" t="s">
        <v>126</v>
      </c>
      <c r="V3" s="12" t="s">
        <v>4</v>
      </c>
      <c r="W3" s="127" t="s">
        <v>127</v>
      </c>
      <c r="X3" s="12" t="s">
        <v>20</v>
      </c>
      <c r="Y3" s="127" t="s">
        <v>127</v>
      </c>
      <c r="Z3" s="12" t="s">
        <v>63</v>
      </c>
    </row>
    <row r="4" spans="1:41" s="3" customFormat="1" ht="11.25" customHeight="1">
      <c r="A4" s="109" t="s">
        <v>121</v>
      </c>
      <c r="B4" s="111"/>
      <c r="C4" s="113"/>
      <c r="D4" s="113"/>
      <c r="E4" s="117" t="s">
        <v>76</v>
      </c>
      <c r="F4" s="117" t="s">
        <v>52</v>
      </c>
      <c r="G4" s="35"/>
      <c r="H4" s="21"/>
      <c r="I4" s="103"/>
      <c r="J4" s="122"/>
      <c r="K4" s="103"/>
      <c r="L4" s="122"/>
      <c r="M4" s="125"/>
      <c r="N4" s="3"/>
      <c r="O4" s="3"/>
      <c r="P4" s="126"/>
      <c r="Q4" s="126"/>
      <c r="R4" s="126"/>
      <c r="S4" s="69"/>
      <c r="T4" s="12"/>
      <c r="U4" s="12"/>
      <c r="V4" s="12"/>
      <c r="W4" s="39"/>
      <c r="X4" s="12"/>
      <c r="Y4" s="39"/>
      <c r="Z4" s="12"/>
      <c r="AA4" s="29"/>
      <c r="AB4" s="107"/>
      <c r="AC4" s="107"/>
      <c r="AD4" s="107"/>
      <c r="AE4" s="107"/>
      <c r="AF4" s="107"/>
      <c r="AG4" s="107"/>
      <c r="AH4" s="107"/>
      <c r="AI4" s="107"/>
      <c r="AJ4" s="107"/>
      <c r="AK4" s="3"/>
      <c r="AL4" s="3"/>
      <c r="AM4" s="3"/>
      <c r="AN4" s="3"/>
      <c r="AO4" s="3"/>
    </row>
    <row r="5" spans="1:41" ht="11.25" customHeight="1">
      <c r="A5" s="15" t="s">
        <v>104</v>
      </c>
      <c r="B5" s="94" t="s">
        <v>108</v>
      </c>
      <c r="C5" s="114">
        <v>3</v>
      </c>
      <c r="D5" s="114">
        <v>1</v>
      </c>
      <c r="E5" s="114"/>
      <c r="F5" s="114">
        <v>1</v>
      </c>
      <c r="G5" s="23" t="str">
        <f t="shared" ref="G5:I7" si="0">IF(T5="","",TEXT(ROUND(T5,(IF($C5="",100,$C5)-1)-INT(LOG(ABS(T5)+(T5=0)))),"#,##0"&amp;IF(INT(LOG(ABS(ROUND(T5,(IF($C5="",100,$C5)-1)-INT(LOG(ABS(T5)+(T5=0)))))+(ROUND(T5,(IF($C5="",100,$C5)-1)-INT(LOG(ABS(T5)+(T5=0))))=0)))+1&gt;=IF($C5="",100,$C5),"",IF($D5&gt;0,".","")&amp;REPT("0",IF(IF($C5="",100,$C5)-INT(LOG(ABS(ROUND(T5,(IF($C5="",100,$C5)-1)-INT(LOG(ABS(T5)+(T5=0)))))+(ROUND(T5,(IF($C5="",100,$C5)-1)-INT(LOG(ABS(T5)+(T5=0))))=0)))-1&gt;$D5,$D5,IF($C5="",100,$C5)-INT(LOG(ABS(ROUND(T5,(IF($C5="",100,$C5)-1)-INT(LOG(ABS(T5)+(T5=0)))))+(ROUND(T5,(IF($C5="",100,$C5)-1)-INT(LOG(ABS(T5)+(T5=0))))=0)))-1)))))</f>
        <v/>
      </c>
      <c r="H5" s="23" t="str">
        <f t="shared" si="0"/>
        <v/>
      </c>
      <c r="I5" s="120" t="str">
        <f t="shared" si="0"/>
        <v/>
      </c>
      <c r="J5" s="123" t="str">
        <f>IF(W5="","",TEXT(ROUND(W5,(IF($E5="",100,$E5)-1)-INT(LOG(ABS(W5)+(W5=0)))),"#,##0"&amp;IF(INT(LOG(ABS(ROUND(W5,(IF($E5="",100,$E5)-1)-INT(LOG(ABS(W5)+(W5=0)))))+(ROUND(W5,(IF($E5="",100,$E5)-1)-INT(LOG(ABS(W5)+(W5=0))))=0)))+1&gt;=IF($E5="",100,$E5),"",IF($F5&gt;0,".","")&amp;REPT("0",IF(IF($E5="",100,$E5)-INT(LOG(ABS(ROUND(W5,(IF($E5="",100,$E5)-1)-INT(LOG(ABS(W5)+(W5=0)))))+(ROUND(W5,(IF($E5="",100,$E5)-1)-INT(LOG(ABS(W5)+(W5=0))))=0)))-1&gt;$F5,$F5,IF($E5="",100,$E5)-INT(LOG(ABS(ROUND(W5,(IF($E5="",100,$E5)-1)-INT(LOG(ABS(W5)+(W5=0)))))+(ROUND(W5,(IF($E5="",100,$E5)-1)-INT(LOG(ABS(W5)+(W5=0))))=0)))-1)))))</f>
        <v/>
      </c>
      <c r="K5" s="120" t="str">
        <f t="shared" ref="K5:K10" si="1">IF(X5="","",TEXT(ROUND(X5,(IF($C5="",100,$C5)-1)-INT(LOG(ABS(X5)+(X5=0)))),"#,##0"&amp;IF(INT(LOG(ABS(ROUND(X5,(IF($C5="",100,$C5)-1)-INT(LOG(ABS(X5)+(X5=0)))))+(ROUND(X5,(IF($C5="",100,$C5)-1)-INT(LOG(ABS(X5)+(X5=0))))=0)))+1&gt;=IF($C5="",100,$C5),"",IF($D5&gt;0,".","")&amp;REPT("0",IF(IF($C5="",100,$C5)-INT(LOG(ABS(ROUND(X5,(IF($C5="",100,$C5)-1)-INT(LOG(ABS(X5)+(X5=0)))))+(ROUND(X5,(IF($C5="",100,$C5)-1)-INT(LOG(ABS(X5)+(X5=0))))=0)))-1&gt;$D5,$D5,IF($C5="",100,$C5)-INT(LOG(ABS(ROUND(X5,(IF($C5="",100,$C5)-1)-INT(LOG(ABS(X5)+(X5=0)))))+(ROUND(X5,(IF($C5="",100,$C5)-1)-INT(LOG(ABS(X5)+(X5=0))))=0)))-1)))))</f>
        <v/>
      </c>
      <c r="L5" s="123" t="str">
        <f t="shared" ref="L5:M10" si="2">IF(Y5="","",TEXT(ROUND(Y5,(IF($E5="",100,$E5)-1)-INT(LOG(ABS(Y5)+(Y5=0)))),"#,##0"&amp;IF(INT(LOG(ABS(ROUND(Y5,(IF($E5="",100,$E5)-1)-INT(LOG(ABS(Y5)+(Y5=0)))))+(ROUND(Y5,(IF($E5="",100,$E5)-1)-INT(LOG(ABS(Y5)+(Y5=0))))=0)))+1&gt;=IF($E5="",100,$E5),"",IF($F5&gt;0,".","")&amp;REPT("0",IF(IF($E5="",100,$E5)-INT(LOG(ABS(ROUND(Y5,(IF($E5="",100,$E5)-1)-INT(LOG(ABS(Y5)+(Y5=0)))))+(ROUND(Y5,(IF($E5="",100,$E5)-1)-INT(LOG(ABS(Y5)+(Y5=0))))=0)))-1&gt;$F5,$F5,IF($E5="",100,$E5)-INT(LOG(ABS(ROUND(Y5,(IF($E5="",100,$E5)-1)-INT(LOG(ABS(Y5)+(Y5=0)))))+(ROUND(Y5,(IF($E5="",100,$E5)-1)-INT(LOG(ABS(Y5)+(Y5=0))))=0)))-1)))))</f>
        <v/>
      </c>
      <c r="M5" s="23" t="str">
        <f t="shared" si="2"/>
        <v/>
      </c>
      <c r="N5" s="30"/>
      <c r="O5" s="37"/>
      <c r="P5" s="12" t="s">
        <v>104</v>
      </c>
      <c r="Q5" s="12" t="s">
        <v>108</v>
      </c>
      <c r="R5" s="55"/>
      <c r="S5" s="12"/>
      <c r="T5" s="23"/>
      <c r="U5" s="23"/>
      <c r="V5" s="23"/>
      <c r="W5" s="40" t="str">
        <f>IF(U5=0,"",ROUND((1-(V5/U5))*100,1))</f>
        <v/>
      </c>
      <c r="X5" s="23"/>
      <c r="Y5" s="40" t="str">
        <f t="shared" ref="Y5:Y10" si="3">IF(V5=0,"",ROUND((1-(X5/V5))*100,1))</f>
        <v/>
      </c>
      <c r="Z5" s="40" t="str">
        <f t="shared" ref="Z5:Z10" si="4">IF(T5=0,"",ROUND((1-(X5/T5))*100,1))</f>
        <v/>
      </c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</row>
    <row r="6" spans="1:41" ht="11.25" customHeight="1">
      <c r="A6" s="15" t="s">
        <v>102</v>
      </c>
      <c r="B6" s="94" t="s">
        <v>108</v>
      </c>
      <c r="C6" s="114">
        <v>3</v>
      </c>
      <c r="D6" s="114">
        <v>1</v>
      </c>
      <c r="E6" s="114"/>
      <c r="F6" s="114">
        <v>1</v>
      </c>
      <c r="G6" s="23" t="str">
        <f t="shared" si="0"/>
        <v/>
      </c>
      <c r="H6" s="23" t="str">
        <f t="shared" si="0"/>
        <v/>
      </c>
      <c r="I6" s="120" t="str">
        <f t="shared" si="0"/>
        <v/>
      </c>
      <c r="J6" s="123" t="str">
        <f>IF(W6="","",TEXT(ROUND(W6,(IF($E6="",100,$E6)-1)-INT(LOG(ABS(W6)+(W6=0)))),"#,##0"&amp;IF(INT(LOG(ABS(ROUND(W6,(IF($E6="",100,$E6)-1)-INT(LOG(ABS(W6)+(W6=0)))))+(ROUND(W6,(IF($E6="",100,$E6)-1)-INT(LOG(ABS(W6)+(W6=0))))=0)))+1&gt;=IF($E6="",100,$E6),"",IF($F6&gt;0,".","")&amp;REPT("0",IF(IF($E6="",100,$E6)-INT(LOG(ABS(ROUND(W6,(IF($E6="",100,$E6)-1)-INT(LOG(ABS(W6)+(W6=0)))))+(ROUND(W6,(IF($E6="",100,$E6)-1)-INT(LOG(ABS(W6)+(W6=0))))=0)))-1&gt;$F6,$F6,IF($E6="",100,$E6)-INT(LOG(ABS(ROUND(W6,(IF($E6="",100,$E6)-1)-INT(LOG(ABS(W6)+(W6=0)))))+(ROUND(W6,(IF($E6="",100,$E6)-1)-INT(LOG(ABS(W6)+(W6=0))))=0)))-1)))))</f>
        <v/>
      </c>
      <c r="K6" s="120" t="str">
        <f t="shared" si="1"/>
        <v/>
      </c>
      <c r="L6" s="123" t="str">
        <f t="shared" si="2"/>
        <v/>
      </c>
      <c r="M6" s="23" t="str">
        <f t="shared" si="2"/>
        <v/>
      </c>
      <c r="N6" s="30"/>
      <c r="O6" s="37"/>
      <c r="P6" s="12" t="s">
        <v>102</v>
      </c>
      <c r="Q6" s="12" t="s">
        <v>108</v>
      </c>
      <c r="R6" s="55"/>
      <c r="S6" s="12"/>
      <c r="T6" s="23"/>
      <c r="U6" s="23"/>
      <c r="V6" s="23"/>
      <c r="W6" s="40" t="str">
        <f>IF(U6=0,"",ROUND((1-(V6/U6))*100,1))</f>
        <v/>
      </c>
      <c r="X6" s="23"/>
      <c r="Y6" s="40" t="str">
        <f t="shared" si="3"/>
        <v/>
      </c>
      <c r="Z6" s="40" t="str">
        <f t="shared" si="4"/>
        <v/>
      </c>
      <c r="AK6" s="4"/>
      <c r="AL6" s="4"/>
      <c r="AM6" s="4"/>
      <c r="AN6" s="4"/>
      <c r="AO6" s="4"/>
    </row>
    <row r="7" spans="1:41" ht="11.25" customHeight="1">
      <c r="A7" s="15" t="s">
        <v>71</v>
      </c>
      <c r="B7" s="94" t="s">
        <v>108</v>
      </c>
      <c r="C7" s="114">
        <v>3</v>
      </c>
      <c r="D7" s="114">
        <v>1</v>
      </c>
      <c r="E7" s="114"/>
      <c r="F7" s="114">
        <v>1</v>
      </c>
      <c r="G7" s="23" t="str">
        <f t="shared" si="0"/>
        <v/>
      </c>
      <c r="H7" s="23" t="str">
        <f t="shared" si="0"/>
        <v/>
      </c>
      <c r="I7" s="120" t="str">
        <f t="shared" si="0"/>
        <v/>
      </c>
      <c r="J7" s="123" t="str">
        <f>IF(W7="","",TEXT(ROUND(W7,(IF($E7="",100,$E7)-1)-INT(LOG(ABS(W7)+(W7=0)))),"#,##0"&amp;IF(INT(LOG(ABS(ROUND(W7,(IF($E7="",100,$E7)-1)-INT(LOG(ABS(W7)+(W7=0)))))+(ROUND(W7,(IF($E7="",100,$E7)-1)-INT(LOG(ABS(W7)+(W7=0))))=0)))+1&gt;=IF($E7="",100,$E7),"",IF($F7&gt;0,".","")&amp;REPT("0",IF(IF($E7="",100,$E7)-INT(LOG(ABS(ROUND(W7,(IF($E7="",100,$E7)-1)-INT(LOG(ABS(W7)+(W7=0)))))+(ROUND(W7,(IF($E7="",100,$E7)-1)-INT(LOG(ABS(W7)+(W7=0))))=0)))-1&gt;$F7,$F7,IF($E7="",100,$E7)-INT(LOG(ABS(ROUND(W7,(IF($E7="",100,$E7)-1)-INT(LOG(ABS(W7)+(W7=0)))))+(ROUND(W7,(IF($E7="",100,$E7)-1)-INT(LOG(ABS(W7)+(W7=0))))=0)))-1)))))</f>
        <v/>
      </c>
      <c r="K7" s="120" t="str">
        <f t="shared" si="1"/>
        <v/>
      </c>
      <c r="L7" s="123" t="str">
        <f t="shared" si="2"/>
        <v/>
      </c>
      <c r="M7" s="23" t="str">
        <f t="shared" si="2"/>
        <v/>
      </c>
      <c r="N7" s="4"/>
      <c r="O7" s="96"/>
      <c r="P7" s="12" t="s">
        <v>71</v>
      </c>
      <c r="Q7" s="12" t="s">
        <v>108</v>
      </c>
      <c r="R7" s="55"/>
      <c r="S7" s="12"/>
      <c r="T7" s="23"/>
      <c r="U7" s="23"/>
      <c r="V7" s="23"/>
      <c r="W7" s="40" t="str">
        <f>IF(U7=0,"",ROUND((1-(V7/U7))*100,1))</f>
        <v/>
      </c>
      <c r="X7" s="23"/>
      <c r="Y7" s="40" t="str">
        <f t="shared" si="3"/>
        <v/>
      </c>
      <c r="Z7" s="40" t="str">
        <f t="shared" si="4"/>
        <v/>
      </c>
      <c r="AA7" s="32"/>
      <c r="AB7" s="32"/>
      <c r="AC7" s="32"/>
      <c r="AD7" s="32"/>
      <c r="AE7" s="32"/>
      <c r="AF7" s="32"/>
      <c r="AG7" s="32"/>
      <c r="AH7" s="32"/>
      <c r="AI7" s="32"/>
      <c r="AJ7" s="32"/>
    </row>
    <row r="8" spans="1:41" ht="11.25" customHeight="1">
      <c r="A8" s="50" t="s">
        <v>230</v>
      </c>
      <c r="B8" s="94" t="s">
        <v>231</v>
      </c>
      <c r="C8" s="114">
        <v>3</v>
      </c>
      <c r="D8" s="114">
        <v>1</v>
      </c>
      <c r="E8" s="114"/>
      <c r="F8" s="114">
        <v>1</v>
      </c>
      <c r="G8" s="23" t="str">
        <f>IF(T8="","",TEXT(ROUND(T8,(IF($C8="",100,$C8)-1)-INT(LOG(ABS(T8)+(T8=0)))),"#,##0"&amp;IF(INT(LOG(ABS(ROUND(T8,(IF($C8="",100,$C8)-1)-INT(LOG(ABS(T8)+(T8=0)))))+(ROUND(T8,(IF($C8="",100,$C8)-1)-INT(LOG(ABS(T8)+(T8=0))))=0)))+1&gt;=IF($C8="",100,$C8),"",IF($D8&gt;0,".","")&amp;REPT("0",IF(IF($C8="",100,$C8)-INT(LOG(ABS(ROUND(T8,(IF($C8="",100,$C8)-1)-INT(LOG(ABS(T8)+(T8=0)))))+(ROUND(T8,(IF($C8="",100,$C8)-1)-INT(LOG(ABS(T8)+(T8=0))))=0)))-1&gt;$D8,$D8,IF($C8="",100,$C8)-INT(LOG(ABS(ROUND(T8,(IF($C8="",100,$C8)-1)-INT(LOG(ABS(T8)+(T8=0)))))+(ROUND(T8,(IF($C8="",100,$C8)-1)-INT(LOG(ABS(T8)+(T8=0))))=0)))-1)))))</f>
        <v/>
      </c>
      <c r="H8" s="12" t="s">
        <v>5</v>
      </c>
      <c r="I8" s="120" t="str">
        <f>IF(V8="","",TEXT(ROUND(V8,(IF($C8="",100,$C8)-1)-INT(LOG(ABS(V8)+(V8=0)))),"#,##0"&amp;IF(INT(LOG(ABS(ROUND(V8,(IF($C8="",100,$C8)-1)-INT(LOG(ABS(V8)+(V8=0)))))+(ROUND(V8,(IF($C8="",100,$C8)-1)-INT(LOG(ABS(V8)+(V8=0))))=0)))+1&gt;=IF($C8="",100,$C8),"",IF($D8&gt;0,".","")&amp;REPT("0",IF(IF($C8="",100,$C8)-INT(LOG(ABS(ROUND(V8,(IF($C8="",100,$C8)-1)-INT(LOG(ABS(V8)+(V8=0)))))+(ROUND(V8,(IF($C8="",100,$C8)-1)-INT(LOG(ABS(V8)+(V8=0))))=0)))-1&gt;$D8,$D8,IF($C8="",100,$C8)-INT(LOG(ABS(ROUND(V8,(IF($C8="",100,$C8)-1)-INT(LOG(ABS(V8)+(V8=0)))))+(ROUND(V8,(IF($C8="",100,$C8)-1)-INT(LOG(ABS(V8)+(V8=0))))=0)))-1)))))</f>
        <v/>
      </c>
      <c r="J8" s="124" t="s">
        <v>128</v>
      </c>
      <c r="K8" s="120" t="str">
        <f t="shared" si="1"/>
        <v/>
      </c>
      <c r="L8" s="123" t="str">
        <f t="shared" si="2"/>
        <v/>
      </c>
      <c r="M8" s="23" t="str">
        <f t="shared" si="2"/>
        <v/>
      </c>
      <c r="N8" s="4"/>
      <c r="O8" s="96"/>
      <c r="P8" s="12" t="s">
        <v>230</v>
      </c>
      <c r="Q8" s="12" t="s">
        <v>231</v>
      </c>
      <c r="R8" s="55"/>
      <c r="S8" s="12"/>
      <c r="T8" s="23"/>
      <c r="U8" s="43" t="s">
        <v>5</v>
      </c>
      <c r="V8" s="23"/>
      <c r="W8" s="43" t="s">
        <v>5</v>
      </c>
      <c r="X8" s="23"/>
      <c r="Y8" s="40" t="str">
        <f t="shared" si="3"/>
        <v/>
      </c>
      <c r="Z8" s="40" t="str">
        <f t="shared" si="4"/>
        <v/>
      </c>
      <c r="AA8" s="32"/>
      <c r="AB8" s="32"/>
      <c r="AC8" s="32"/>
      <c r="AD8" s="32"/>
      <c r="AE8" s="32"/>
      <c r="AF8" s="32"/>
      <c r="AG8" s="32"/>
      <c r="AH8" s="32"/>
      <c r="AI8" s="32"/>
      <c r="AJ8" s="32"/>
    </row>
    <row r="9" spans="1:41" ht="11.25" customHeight="1">
      <c r="A9" s="50" t="s">
        <v>224</v>
      </c>
      <c r="B9" s="94" t="s">
        <v>108</v>
      </c>
      <c r="C9" s="114">
        <v>3</v>
      </c>
      <c r="D9" s="114">
        <v>1</v>
      </c>
      <c r="E9" s="114"/>
      <c r="F9" s="114">
        <v>1</v>
      </c>
      <c r="G9" s="23" t="str">
        <f>IF(T9="","",TEXT(ROUND(T9,(IF($C9="",100,$C9)-1)-INT(LOG(ABS(T9)+(T9=0)))),"#,##0"&amp;IF(INT(LOG(ABS(ROUND(T9,(IF($C9="",100,$C9)-1)-INT(LOG(ABS(T9)+(T9=0)))))+(ROUND(T9,(IF($C9="",100,$C9)-1)-INT(LOG(ABS(T9)+(T9=0))))=0)))+1&gt;=IF($C9="",100,$C9),"",IF($D9&gt;0,".","")&amp;REPT("0",IF(IF($C9="",100,$C9)-INT(LOG(ABS(ROUND(T9,(IF($C9="",100,$C9)-1)-INT(LOG(ABS(T9)+(T9=0)))))+(ROUND(T9,(IF($C9="",100,$C9)-1)-INT(LOG(ABS(T9)+(T9=0))))=0)))-1&gt;$D9,$D9,IF($C9="",100,$C9)-INT(LOG(ABS(ROUND(T9,(IF($C9="",100,$C9)-1)-INT(LOG(ABS(T9)+(T9=0)))))+(ROUND(T9,(IF($C9="",100,$C9)-1)-INT(LOG(ABS(T9)+(T9=0))))=0)))-1)))))</f>
        <v/>
      </c>
      <c r="H9" s="12" t="s">
        <v>5</v>
      </c>
      <c r="I9" s="120" t="str">
        <f>IF(V9="","",TEXT(ROUND(V9,(IF($C9="",100,$C9)-1)-INT(LOG(ABS(V9)+(V9=0)))),"#,##0"&amp;IF(INT(LOG(ABS(ROUND(V9,(IF($C9="",100,$C9)-1)-INT(LOG(ABS(V9)+(V9=0)))))+(ROUND(V9,(IF($C9="",100,$C9)-1)-INT(LOG(ABS(V9)+(V9=0))))=0)))+1&gt;=IF($C9="",100,$C9),"",IF($D9&gt;0,".","")&amp;REPT("0",IF(IF($C9="",100,$C9)-INT(LOG(ABS(ROUND(V9,(IF($C9="",100,$C9)-1)-INT(LOG(ABS(V9)+(V9=0)))))+(ROUND(V9,(IF($C9="",100,$C9)-1)-INT(LOG(ABS(V9)+(V9=0))))=0)))-1&gt;$D9,$D9,IF($C9="",100,$C9)-INT(LOG(ABS(ROUND(V9,(IF($C9="",100,$C9)-1)-INT(LOG(ABS(V9)+(V9=0)))))+(ROUND(V9,(IF($C9="",100,$C9)-1)-INT(LOG(ABS(V9)+(V9=0))))=0)))-1)))))</f>
        <v/>
      </c>
      <c r="J9" s="124" t="s">
        <v>128</v>
      </c>
      <c r="K9" s="120" t="str">
        <f t="shared" si="1"/>
        <v/>
      </c>
      <c r="L9" s="123" t="str">
        <f t="shared" si="2"/>
        <v/>
      </c>
      <c r="M9" s="23" t="str">
        <f t="shared" si="2"/>
        <v/>
      </c>
      <c r="N9" s="16" t="s">
        <v>129</v>
      </c>
      <c r="P9" s="12" t="s">
        <v>224</v>
      </c>
      <c r="Q9" s="12" t="s">
        <v>108</v>
      </c>
      <c r="R9" s="55"/>
      <c r="S9" s="12"/>
      <c r="T9" s="43"/>
      <c r="U9" s="43" t="s">
        <v>5</v>
      </c>
      <c r="V9" s="23"/>
      <c r="W9" s="43" t="s">
        <v>5</v>
      </c>
      <c r="X9" s="23"/>
      <c r="Y9" s="40" t="str">
        <f t="shared" si="3"/>
        <v/>
      </c>
      <c r="Z9" s="40" t="str">
        <f t="shared" si="4"/>
        <v/>
      </c>
      <c r="AA9" s="32"/>
      <c r="AB9" s="32"/>
      <c r="AC9" s="32"/>
      <c r="AD9" s="32"/>
      <c r="AE9" s="32"/>
      <c r="AF9" s="32"/>
      <c r="AG9" s="32"/>
      <c r="AH9" s="32"/>
      <c r="AI9" s="32"/>
      <c r="AJ9" s="32"/>
    </row>
    <row r="10" spans="1:41" ht="11.25" customHeight="1">
      <c r="A10" s="50" t="s">
        <v>225</v>
      </c>
      <c r="B10" s="94" t="s">
        <v>108</v>
      </c>
      <c r="C10" s="114">
        <v>3</v>
      </c>
      <c r="D10" s="114">
        <v>1</v>
      </c>
      <c r="E10" s="114"/>
      <c r="F10" s="114">
        <v>1</v>
      </c>
      <c r="G10" s="23" t="str">
        <f>IF(T10="","",TEXT(ROUND(T10,(IF($C10="",100,$C10)-1)-INT(LOG(ABS(T10)+(T10=0)))),"#,##0"&amp;IF(INT(LOG(ABS(ROUND(T10,(IF($C10="",100,$C10)-1)-INT(LOG(ABS(T10)+(T10=0)))))+(ROUND(T10,(IF($C10="",100,$C10)-1)-INT(LOG(ABS(T10)+(T10=0))))=0)))+1&gt;=IF($C10="",100,$C10),"",IF($D10&gt;0,".","")&amp;REPT("0",IF(IF($C10="",100,$C10)-INT(LOG(ABS(ROUND(T10,(IF($C10="",100,$C10)-1)-INT(LOG(ABS(T10)+(T10=0)))))+(ROUND(T10,(IF($C10="",100,$C10)-1)-INT(LOG(ABS(T10)+(T10=0))))=0)))-1&gt;$D10,$D10,IF($C10="",100,$C10)-INT(LOG(ABS(ROUND(T10,(IF($C10="",100,$C10)-1)-INT(LOG(ABS(T10)+(T10=0)))))+(ROUND(T10,(IF($C10="",100,$C10)-1)-INT(LOG(ABS(T10)+(T10=0))))=0)))-1)))))</f>
        <v/>
      </c>
      <c r="H10" s="12" t="s">
        <v>5</v>
      </c>
      <c r="I10" s="120" t="str">
        <f>IF(V10="","",TEXT(ROUND(V10,(IF($C10="",100,$C10)-1)-INT(LOG(ABS(V10)+(V10=0)))),"#,##0"&amp;IF(INT(LOG(ABS(ROUND(V10,(IF($C10="",100,$C10)-1)-INT(LOG(ABS(V10)+(V10=0)))))+(ROUND(V10,(IF($C10="",100,$C10)-1)-INT(LOG(ABS(V10)+(V10=0))))=0)))+1&gt;=IF($C10="",100,$C10),"",IF($D10&gt;0,".","")&amp;REPT("0",IF(IF($C10="",100,$C10)-INT(LOG(ABS(ROUND(V10,(IF($C10="",100,$C10)-1)-INT(LOG(ABS(V10)+(V10=0)))))+(ROUND(V10,(IF($C10="",100,$C10)-1)-INT(LOG(ABS(V10)+(V10=0))))=0)))-1&gt;$D10,$D10,IF($C10="",100,$C10)-INT(LOG(ABS(ROUND(V10,(IF($C10="",100,$C10)-1)-INT(LOG(ABS(V10)+(V10=0)))))+(ROUND(V10,(IF($C10="",100,$C10)-1)-INT(LOG(ABS(V10)+(V10=0))))=0)))-1)))))</f>
        <v/>
      </c>
      <c r="J10" s="124" t="s">
        <v>128</v>
      </c>
      <c r="K10" s="120" t="str">
        <f t="shared" si="1"/>
        <v/>
      </c>
      <c r="L10" s="123" t="str">
        <f t="shared" si="2"/>
        <v/>
      </c>
      <c r="M10" s="23" t="str">
        <f t="shared" si="2"/>
        <v/>
      </c>
      <c r="N10" s="16" t="s">
        <v>109</v>
      </c>
      <c r="P10" s="12" t="s">
        <v>225</v>
      </c>
      <c r="Q10" s="12" t="s">
        <v>108</v>
      </c>
      <c r="R10" s="55"/>
      <c r="S10" s="12"/>
      <c r="T10" s="43"/>
      <c r="U10" s="43" t="s">
        <v>5</v>
      </c>
      <c r="V10" s="23"/>
      <c r="W10" s="43" t="s">
        <v>5</v>
      </c>
      <c r="X10" s="23"/>
      <c r="Y10" s="40" t="str">
        <f t="shared" si="3"/>
        <v/>
      </c>
      <c r="Z10" s="40" t="str">
        <f t="shared" si="4"/>
        <v/>
      </c>
      <c r="AA10" s="32"/>
      <c r="AB10" s="32"/>
      <c r="AC10" s="32"/>
      <c r="AD10" s="32"/>
      <c r="AE10" s="32"/>
      <c r="AF10" s="32"/>
      <c r="AG10" s="32"/>
      <c r="AH10" s="32"/>
      <c r="AI10" s="32"/>
      <c r="AJ10" s="32"/>
    </row>
    <row r="11" spans="1:41" ht="11.25" customHeight="1"/>
    <row r="12" spans="1:41" ht="11.25" customHeight="1">
      <c r="A12" s="16"/>
    </row>
    <row r="13" spans="1:41" ht="11.25" customHeight="1">
      <c r="A13" s="16"/>
    </row>
    <row r="14" spans="1:41" ht="11.25" customHeight="1">
      <c r="A14" s="16"/>
      <c r="P14" s="4"/>
      <c r="Q14" s="4"/>
      <c r="R14" s="4"/>
      <c r="S14" s="4"/>
    </row>
    <row r="15" spans="1:41" ht="11.25" customHeight="1">
      <c r="P15" s="4"/>
      <c r="Q15" s="30"/>
      <c r="R15" s="30"/>
      <c r="S15" s="30"/>
    </row>
    <row r="16" spans="1:41" ht="11.25" customHeight="1">
      <c r="P16" s="4"/>
      <c r="Q16" s="4"/>
      <c r="R16" s="4"/>
      <c r="S16" s="4"/>
    </row>
    <row r="17" spans="16:19" ht="11.25" customHeight="1">
      <c r="P17" s="4"/>
      <c r="Q17" s="4"/>
      <c r="R17" s="4"/>
      <c r="S17" s="4"/>
    </row>
    <row r="18" spans="16:19" ht="11.25" customHeight="1">
      <c r="P18" s="4"/>
      <c r="Q18" s="4"/>
      <c r="R18" s="4"/>
      <c r="S18" s="4"/>
    </row>
    <row r="19" spans="16:19" ht="11.25" customHeight="1"/>
    <row r="20" spans="16:19" ht="11.25" customHeight="1"/>
    <row r="21" spans="16:19" ht="11.25" customHeight="1"/>
    <row r="22" spans="16:19" ht="11.25" customHeight="1"/>
    <row r="23" spans="16:19" ht="11.25" customHeight="1"/>
    <row r="24" spans="16:19" ht="11.25" customHeight="1"/>
    <row r="25" spans="16:19" ht="11.25" customHeight="1"/>
    <row r="26" spans="16:19" ht="11.25" customHeight="1"/>
  </sheetData>
  <mergeCells count="15">
    <mergeCell ref="E3:F3"/>
    <mergeCell ref="C3:C4"/>
    <mergeCell ref="D3:D4"/>
    <mergeCell ref="G3:G4"/>
    <mergeCell ref="H3:H4"/>
    <mergeCell ref="I3:J4"/>
    <mergeCell ref="K3:L4"/>
    <mergeCell ref="M3:M4"/>
    <mergeCell ref="T3:T4"/>
    <mergeCell ref="U3:U4"/>
    <mergeCell ref="V3:V4"/>
    <mergeCell ref="W3:W4"/>
    <mergeCell ref="X3:X4"/>
    <mergeCell ref="Y3:Y4"/>
    <mergeCell ref="Z3:Z4"/>
  </mergeCells>
  <phoneticPr fontId="3"/>
  <conditionalFormatting sqref="T9:U10">
    <cfRule type="expression" dxfId="14" priority="10">
      <formula>INDIRECT(ADDRESS(ROW(),COLUMN()))=TRUNC(INDIRECT(ADDRESS(ROW(),COLUMN())))</formula>
    </cfRule>
  </conditionalFormatting>
  <conditionalFormatting sqref="U8">
    <cfRule type="expression" dxfId="13" priority="9">
      <formula>INDIRECT(ADDRESS(ROW(),COLUMN()))=TRUNC(INDIRECT(ADDRESS(ROW(),COLUMN())))</formula>
    </cfRule>
  </conditionalFormatting>
  <conditionalFormatting sqref="W8:W10">
    <cfRule type="expression" dxfId="12" priority="8">
      <formula>INDIRECT(ADDRESS(ROW(),COLUMN()))=TRUNC(INDIRECT(ADDRESS(ROW(),COLUMN())))</formula>
    </cfRule>
  </conditionalFormatting>
  <conditionalFormatting sqref="H8:H10">
    <cfRule type="expression" dxfId="11" priority="4">
      <formula>INDIRECT(ADDRESS(ROW(),COLUMN()))=TRUNC(INDIRECT(ADDRESS(ROW(),COLUMN())))</formula>
    </cfRule>
  </conditionalFormatting>
  <conditionalFormatting sqref="J8:J10">
    <cfRule type="expression" dxfId="10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fitToWidth="1" fitToHeight="1" orientation="landscape" usePrinterDefaults="1" horizontalDpi="65533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B42"/>
  <sheetViews>
    <sheetView view="pageBreakPreview" zoomScaleSheetLayoutView="100" workbookViewId="0">
      <selection activeCell="W1" sqref="W1"/>
    </sheetView>
  </sheetViews>
  <sheetFormatPr defaultRowHeight="9.6"/>
  <cols>
    <col min="1" max="1" width="6.125" style="1" customWidth="1"/>
    <col min="2" max="2" width="8" style="1" customWidth="1"/>
    <col min="3" max="4" width="3.625" style="1" customWidth="1"/>
    <col min="5" max="15" width="4.625" style="1" customWidth="1"/>
    <col min="16" max="16" width="6.375" style="1" customWidth="1"/>
    <col min="17" max="17" width="5.125" style="1" customWidth="1"/>
    <col min="18" max="18" width="5.125" style="128" customWidth="1"/>
    <col min="19" max="21" width="4.625" style="1" customWidth="1"/>
    <col min="22" max="22" width="39" style="1" customWidth="1"/>
    <col min="23" max="51" width="4.625" style="1" customWidth="1"/>
    <col min="52" max="16384" width="9" style="1" customWidth="1"/>
  </cols>
  <sheetData>
    <row r="1" spans="1:54" s="2" customFormat="1" ht="21" customHeight="1">
      <c r="A1" s="6"/>
      <c r="B1" s="6"/>
      <c r="C1" s="6"/>
      <c r="D1" s="6"/>
      <c r="E1" s="6"/>
      <c r="F1" s="6"/>
      <c r="G1" s="6"/>
      <c r="H1" s="6"/>
      <c r="I1" s="6"/>
      <c r="J1" s="6"/>
      <c r="Q1" s="2"/>
      <c r="R1" s="28"/>
    </row>
    <row r="2" spans="1:54" s="2" customFormat="1" ht="21" customHeight="1">
      <c r="A2" s="7" t="str">
        <f>"4.反応タンク試験　"&amp;Y2&amp;"年度分"</f>
        <v>4.反応タンク試験　年度分</v>
      </c>
      <c r="B2" s="7"/>
      <c r="C2" s="7"/>
      <c r="D2" s="7"/>
      <c r="E2" s="7"/>
      <c r="F2" s="7"/>
      <c r="G2" s="7"/>
      <c r="H2" s="7"/>
      <c r="I2" s="7"/>
      <c r="J2" s="7"/>
      <c r="P2" s="28"/>
      <c r="V2" s="28"/>
      <c r="X2" s="34" t="s">
        <v>58</v>
      </c>
      <c r="Y2" s="74"/>
    </row>
    <row r="3" spans="1:54" s="2" customFormat="1" ht="12" customHeight="1">
      <c r="A3" s="8" t="s">
        <v>43</v>
      </c>
      <c r="B3" s="81" t="s">
        <v>35</v>
      </c>
      <c r="C3" s="129" t="s">
        <v>99</v>
      </c>
      <c r="D3" s="38" t="s">
        <v>101</v>
      </c>
      <c r="E3" s="62" t="s">
        <v>134</v>
      </c>
      <c r="F3" s="38" t="s">
        <v>135</v>
      </c>
      <c r="G3" s="38" t="s">
        <v>136</v>
      </c>
      <c r="H3" s="62" t="s">
        <v>137</v>
      </c>
      <c r="I3" s="38" t="s">
        <v>133</v>
      </c>
      <c r="J3" s="38" t="s">
        <v>138</v>
      </c>
      <c r="K3" s="15" t="s">
        <v>130</v>
      </c>
      <c r="L3" s="91"/>
      <c r="M3" s="91"/>
      <c r="N3" s="91"/>
      <c r="O3" s="94"/>
      <c r="P3" s="130" t="s">
        <v>146</v>
      </c>
      <c r="Q3" s="8" t="s">
        <v>144</v>
      </c>
      <c r="R3" s="8" t="s">
        <v>145</v>
      </c>
      <c r="S3" s="135" t="s">
        <v>131</v>
      </c>
      <c r="T3" s="81" t="s">
        <v>132</v>
      </c>
      <c r="U3" s="8" t="s">
        <v>221</v>
      </c>
      <c r="X3" s="81" t="s">
        <v>35</v>
      </c>
      <c r="Y3" s="129" t="s">
        <v>99</v>
      </c>
      <c r="Z3" s="38" t="s">
        <v>101</v>
      </c>
      <c r="AA3" s="62" t="s">
        <v>134</v>
      </c>
      <c r="AB3" s="38" t="s">
        <v>135</v>
      </c>
      <c r="AC3" s="38" t="s">
        <v>136</v>
      </c>
      <c r="AD3" s="62" t="s">
        <v>137</v>
      </c>
      <c r="AE3" s="38" t="s">
        <v>133</v>
      </c>
      <c r="AF3" s="38" t="s">
        <v>138</v>
      </c>
      <c r="AG3" s="15" t="s">
        <v>130</v>
      </c>
      <c r="AH3" s="91"/>
      <c r="AI3" s="91"/>
      <c r="AJ3" s="91"/>
      <c r="AK3" s="94"/>
      <c r="AL3" s="8" t="s">
        <v>113</v>
      </c>
      <c r="AM3" s="8" t="s">
        <v>144</v>
      </c>
      <c r="AN3" s="8" t="s">
        <v>145</v>
      </c>
      <c r="AO3" s="135" t="s">
        <v>131</v>
      </c>
      <c r="AP3" s="81" t="s">
        <v>132</v>
      </c>
      <c r="AQ3" s="8" t="s">
        <v>221</v>
      </c>
      <c r="AS3" s="15"/>
      <c r="AT3" s="94"/>
      <c r="AU3" s="15" t="s">
        <v>28</v>
      </c>
      <c r="AV3" s="94"/>
      <c r="AX3" s="81" t="s">
        <v>65</v>
      </c>
      <c r="AY3" s="99" t="s">
        <v>64</v>
      </c>
    </row>
    <row r="4" spans="1:54" s="3" customFormat="1" ht="48" customHeight="1">
      <c r="A4" s="9"/>
      <c r="B4" s="82"/>
      <c r="C4" s="102"/>
      <c r="D4" s="34"/>
      <c r="E4" s="8"/>
      <c r="F4" s="34"/>
      <c r="G4" s="34"/>
      <c r="H4" s="8"/>
      <c r="I4" s="34"/>
      <c r="J4" s="34"/>
      <c r="K4" s="34" t="s">
        <v>133</v>
      </c>
      <c r="L4" s="92" t="s">
        <v>143</v>
      </c>
      <c r="M4" s="34" t="s">
        <v>139</v>
      </c>
      <c r="N4" s="8" t="s">
        <v>137</v>
      </c>
      <c r="O4" s="34" t="s">
        <v>138</v>
      </c>
      <c r="P4" s="131"/>
      <c r="Q4" s="9"/>
      <c r="R4" s="9"/>
      <c r="S4" s="136"/>
      <c r="T4" s="82"/>
      <c r="U4" s="35"/>
      <c r="V4" s="3"/>
      <c r="W4" s="3"/>
      <c r="X4" s="82"/>
      <c r="Y4" s="102"/>
      <c r="Z4" s="34"/>
      <c r="AA4" s="8"/>
      <c r="AB4" s="34"/>
      <c r="AC4" s="34"/>
      <c r="AD4" s="8"/>
      <c r="AE4" s="34"/>
      <c r="AF4" s="34"/>
      <c r="AG4" s="34" t="s">
        <v>133</v>
      </c>
      <c r="AH4" s="92" t="s">
        <v>143</v>
      </c>
      <c r="AI4" s="34" t="s">
        <v>139</v>
      </c>
      <c r="AJ4" s="8" t="s">
        <v>137</v>
      </c>
      <c r="AK4" s="34" t="s">
        <v>138</v>
      </c>
      <c r="AL4" s="9"/>
      <c r="AM4" s="9"/>
      <c r="AN4" s="9"/>
      <c r="AO4" s="136"/>
      <c r="AP4" s="82"/>
      <c r="AQ4" s="35"/>
      <c r="AR4" s="3"/>
      <c r="AS4" s="34" t="s">
        <v>104</v>
      </c>
      <c r="AT4" s="34" t="s">
        <v>71</v>
      </c>
      <c r="AU4" s="34" t="s">
        <v>104</v>
      </c>
      <c r="AV4" s="34" t="s">
        <v>71</v>
      </c>
      <c r="AW4" s="3"/>
      <c r="AX4" s="84"/>
      <c r="AY4" s="100"/>
      <c r="AZ4" s="3"/>
      <c r="BA4" s="3"/>
      <c r="BB4" s="3"/>
    </row>
    <row r="5" spans="1:54" ht="12" customHeight="1">
      <c r="A5" s="10"/>
      <c r="B5" s="21" t="s">
        <v>3</v>
      </c>
      <c r="C5" s="21" t="s">
        <v>106</v>
      </c>
      <c r="D5" s="21"/>
      <c r="E5" s="21" t="s">
        <v>108</v>
      </c>
      <c r="F5" s="21" t="s">
        <v>108</v>
      </c>
      <c r="G5" s="21" t="s">
        <v>108</v>
      </c>
      <c r="H5" s="21" t="s">
        <v>140</v>
      </c>
      <c r="I5" s="21" t="s">
        <v>140</v>
      </c>
      <c r="J5" s="21"/>
      <c r="K5" s="21" t="s">
        <v>140</v>
      </c>
      <c r="L5" s="21" t="s">
        <v>140</v>
      </c>
      <c r="M5" s="21" t="s">
        <v>108</v>
      </c>
      <c r="N5" s="21" t="s">
        <v>140</v>
      </c>
      <c r="O5" s="21"/>
      <c r="P5" s="132"/>
      <c r="Q5" s="133" t="s">
        <v>140</v>
      </c>
      <c r="R5" s="133" t="s">
        <v>140</v>
      </c>
      <c r="S5" s="21" t="s">
        <v>142</v>
      </c>
      <c r="T5" s="21"/>
      <c r="U5" s="39" t="s">
        <v>60</v>
      </c>
      <c r="V5" s="95"/>
      <c r="W5" s="96"/>
      <c r="X5" s="39" t="s">
        <v>3</v>
      </c>
      <c r="Y5" s="39" t="s">
        <v>106</v>
      </c>
      <c r="Z5" s="39"/>
      <c r="AA5" s="39" t="s">
        <v>108</v>
      </c>
      <c r="AB5" s="39" t="s">
        <v>108</v>
      </c>
      <c r="AC5" s="39" t="s">
        <v>108</v>
      </c>
      <c r="AD5" s="39" t="s">
        <v>140</v>
      </c>
      <c r="AE5" s="39" t="s">
        <v>140</v>
      </c>
      <c r="AF5" s="39"/>
      <c r="AG5" s="39" t="s">
        <v>140</v>
      </c>
      <c r="AH5" s="39" t="s">
        <v>140</v>
      </c>
      <c r="AI5" s="39" t="s">
        <v>108</v>
      </c>
      <c r="AJ5" s="39" t="s">
        <v>140</v>
      </c>
      <c r="AK5" s="39"/>
      <c r="AL5" s="137" t="s">
        <v>54</v>
      </c>
      <c r="AM5" s="138" t="s">
        <v>140</v>
      </c>
      <c r="AN5" s="138" t="s">
        <v>140</v>
      </c>
      <c r="AO5" s="39" t="s">
        <v>142</v>
      </c>
      <c r="AP5" s="39"/>
      <c r="AQ5" s="39" t="s">
        <v>60</v>
      </c>
      <c r="AS5" s="39" t="s">
        <v>108</v>
      </c>
      <c r="AT5" s="39" t="s">
        <v>108</v>
      </c>
      <c r="AU5" s="39" t="s">
        <v>108</v>
      </c>
      <c r="AV5" s="39" t="s">
        <v>108</v>
      </c>
      <c r="AX5" s="21" t="s">
        <v>3</v>
      </c>
      <c r="AY5" s="21" t="s">
        <v>26</v>
      </c>
    </row>
    <row r="6" spans="1:54" ht="11.25" customHeight="1">
      <c r="A6" s="79" t="s">
        <v>76</v>
      </c>
      <c r="B6" s="27"/>
      <c r="C6" s="27"/>
      <c r="D6" s="27"/>
      <c r="E6" s="27">
        <v>2</v>
      </c>
      <c r="F6" s="27">
        <v>4</v>
      </c>
      <c r="G6" s="27">
        <v>4</v>
      </c>
      <c r="H6" s="27"/>
      <c r="I6" s="27"/>
      <c r="J6" s="27">
        <v>3</v>
      </c>
      <c r="K6" s="27"/>
      <c r="L6" s="27"/>
      <c r="M6" s="27">
        <v>3</v>
      </c>
      <c r="N6" s="27"/>
      <c r="O6" s="27">
        <v>3</v>
      </c>
      <c r="P6" s="27"/>
      <c r="Q6" s="27"/>
      <c r="R6" s="27"/>
      <c r="S6" s="27"/>
      <c r="T6" s="27"/>
      <c r="U6" s="27"/>
      <c r="V6" s="31"/>
      <c r="W6" s="37"/>
      <c r="X6" s="12"/>
      <c r="Y6" s="12"/>
      <c r="Z6" s="12"/>
      <c r="AA6" s="12"/>
      <c r="AB6" s="44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45"/>
      <c r="AS6" s="12"/>
      <c r="AT6" s="12"/>
      <c r="AU6" s="12"/>
      <c r="AV6" s="12"/>
      <c r="AW6" s="57"/>
      <c r="AX6" s="47"/>
      <c r="AY6" s="47"/>
      <c r="AZ6" s="57"/>
      <c r="BA6" s="57"/>
      <c r="BB6" s="57"/>
    </row>
    <row r="7" spans="1:54" ht="11.25" customHeight="1">
      <c r="A7" s="79" t="s">
        <v>52</v>
      </c>
      <c r="B7" s="22">
        <v>0</v>
      </c>
      <c r="C7" s="22">
        <v>0</v>
      </c>
      <c r="D7" s="22">
        <v>1</v>
      </c>
      <c r="E7" s="27">
        <v>1</v>
      </c>
      <c r="F7" s="27">
        <v>0</v>
      </c>
      <c r="G7" s="27">
        <v>0</v>
      </c>
      <c r="H7" s="22">
        <v>1</v>
      </c>
      <c r="I7" s="22">
        <v>0</v>
      </c>
      <c r="J7" s="27">
        <v>0</v>
      </c>
      <c r="K7" s="22">
        <v>0</v>
      </c>
      <c r="L7" s="22">
        <v>0</v>
      </c>
      <c r="M7" s="27">
        <v>0</v>
      </c>
      <c r="N7" s="22">
        <v>1</v>
      </c>
      <c r="O7" s="27">
        <v>0</v>
      </c>
      <c r="P7" s="22">
        <v>2</v>
      </c>
      <c r="Q7" s="27">
        <v>1</v>
      </c>
      <c r="R7" s="27">
        <v>1</v>
      </c>
      <c r="S7" s="27">
        <v>1</v>
      </c>
      <c r="T7" s="27">
        <v>1</v>
      </c>
      <c r="U7" s="27">
        <v>1</v>
      </c>
      <c r="V7" s="31"/>
      <c r="W7" s="37"/>
      <c r="X7" s="12"/>
      <c r="Y7" s="12"/>
      <c r="Z7" s="12"/>
      <c r="AA7" s="12"/>
      <c r="AB7" s="12"/>
      <c r="AC7" s="98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44"/>
      <c r="AP7" s="44"/>
      <c r="AQ7" s="44"/>
      <c r="AR7" s="95"/>
      <c r="AS7" s="139"/>
      <c r="AT7" s="139"/>
      <c r="AU7" s="139"/>
      <c r="AV7" s="139"/>
      <c r="AW7" s="4"/>
      <c r="AX7" s="44"/>
      <c r="AY7" s="40"/>
      <c r="AZ7" s="4"/>
      <c r="BA7" s="4"/>
      <c r="BB7" s="4"/>
    </row>
    <row r="8" spans="1:54" ht="11.25" customHeight="1">
      <c r="A8" s="38">
        <v>4</v>
      </c>
      <c r="B8" s="23" t="str">
        <f t="shared" ref="B8:U22" si="0">IF(X8="","",TEXT(ROUND(X8,(IF(B$6="",100,B$6)-1)-INT(LOG(ABS(X8)+(X8=0)))),"#,##0"&amp;IF(INT(LOG(ABS(ROUND(X8,(IF(B$6="",100,B$6)-1)-INT(LOG(ABS(X8)+(X8=0)))))+(ROUND(X8,(IF(B$6="",100,B$6)-1)-INT(LOG(ABS(X8)+(X8=0))))=0)))+1&gt;=IF(B$6="",100,B$6),"",IF(B$7&gt;0,".","")&amp;REPT("0",IF(IF(B$6="",100,B$6)-INT(LOG(ABS(ROUND(X8,(IF(B$6="",100,B$6)-1)-INT(LOG(ABS(X8)+(X8=0)))))+(ROUND(X8,(IF(B$6="",100,B$6)-1)-INT(LOG(ABS(X8)+(X8=0))))=0)))-1&gt;B$7,B$7,IF(B$6="",100,B$6)-INT(LOG(ABS(ROUND(X8,(IF(B$6="",100,B$6)-1)-INT(LOG(ABS(X8)+(X8=0)))))+(ROUND(X8,(IF(B$6="",100,B$6)-1)-INT(LOG(ABS(X8)+(X8=0))))=0)))-1)))))</f>
        <v/>
      </c>
      <c r="C8" s="23" t="str">
        <f t="shared" si="0"/>
        <v/>
      </c>
      <c r="D8" s="23" t="str">
        <f t="shared" si="0"/>
        <v/>
      </c>
      <c r="E8" s="23" t="str">
        <f t="shared" si="0"/>
        <v/>
      </c>
      <c r="F8" s="23" t="str">
        <f t="shared" si="0"/>
        <v/>
      </c>
      <c r="G8" s="23" t="str">
        <f t="shared" si="0"/>
        <v/>
      </c>
      <c r="H8" s="23" t="str">
        <f t="shared" si="0"/>
        <v/>
      </c>
      <c r="I8" s="23" t="str">
        <f t="shared" si="0"/>
        <v/>
      </c>
      <c r="J8" s="23" t="str">
        <f t="shared" si="0"/>
        <v/>
      </c>
      <c r="K8" s="23" t="str">
        <f t="shared" si="0"/>
        <v/>
      </c>
      <c r="L8" s="23" t="str">
        <f t="shared" si="0"/>
        <v/>
      </c>
      <c r="M8" s="23" t="str">
        <f t="shared" si="0"/>
        <v/>
      </c>
      <c r="N8" s="23" t="str">
        <f t="shared" si="0"/>
        <v/>
      </c>
      <c r="O8" s="23" t="str">
        <f t="shared" si="0"/>
        <v/>
      </c>
      <c r="P8" s="23" t="str">
        <f t="shared" si="0"/>
        <v/>
      </c>
      <c r="Q8" s="23" t="str">
        <f t="shared" si="0"/>
        <v/>
      </c>
      <c r="R8" s="23" t="str">
        <f t="shared" si="0"/>
        <v/>
      </c>
      <c r="S8" s="23" t="str">
        <f t="shared" si="0"/>
        <v/>
      </c>
      <c r="T8" s="23" t="str">
        <f t="shared" si="0"/>
        <v/>
      </c>
      <c r="U8" s="23" t="str">
        <f t="shared" si="0"/>
        <v/>
      </c>
      <c r="V8" s="95"/>
      <c r="W8" s="96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43" t="str">
        <f t="shared" ref="AM8:AN19" si="1">IF(AS8=0,"",ROUND((1-(AU8/AS8))*100,1))</f>
        <v/>
      </c>
      <c r="AN8" s="43" t="str">
        <f t="shared" si="1"/>
        <v/>
      </c>
      <c r="AO8" s="23"/>
      <c r="AP8" s="23"/>
      <c r="AQ8" s="23"/>
      <c r="AS8" s="139"/>
      <c r="AT8" s="139"/>
      <c r="AU8" s="139"/>
      <c r="AV8" s="139"/>
      <c r="AX8" s="44"/>
      <c r="AY8" s="40">
        <f>DATEDIF(DATE(Y2,4,1),DATE(Y2+1,3,31),"d")+1</f>
        <v>365</v>
      </c>
    </row>
    <row r="9" spans="1:54" ht="11.25" customHeight="1">
      <c r="A9" s="38">
        <v>5</v>
      </c>
      <c r="B9" s="23" t="str">
        <f t="shared" si="0"/>
        <v/>
      </c>
      <c r="C9" s="23" t="str">
        <f t="shared" si="0"/>
        <v/>
      </c>
      <c r="D9" s="23" t="str">
        <f t="shared" si="0"/>
        <v/>
      </c>
      <c r="E9" s="23" t="str">
        <f t="shared" si="0"/>
        <v/>
      </c>
      <c r="F9" s="23" t="str">
        <f t="shared" si="0"/>
        <v/>
      </c>
      <c r="G9" s="23" t="str">
        <f t="shared" si="0"/>
        <v/>
      </c>
      <c r="H9" s="23" t="str">
        <f t="shared" si="0"/>
        <v/>
      </c>
      <c r="I9" s="23" t="str">
        <f t="shared" si="0"/>
        <v/>
      </c>
      <c r="J9" s="23" t="str">
        <f t="shared" si="0"/>
        <v/>
      </c>
      <c r="K9" s="23" t="str">
        <f t="shared" si="0"/>
        <v/>
      </c>
      <c r="L9" s="23" t="str">
        <f t="shared" si="0"/>
        <v/>
      </c>
      <c r="M9" s="23" t="str">
        <f t="shared" si="0"/>
        <v/>
      </c>
      <c r="N9" s="23" t="str">
        <f t="shared" si="0"/>
        <v/>
      </c>
      <c r="O9" s="23" t="str">
        <f t="shared" si="0"/>
        <v/>
      </c>
      <c r="P9" s="23" t="str">
        <f t="shared" si="0"/>
        <v/>
      </c>
      <c r="Q9" s="23" t="str">
        <f t="shared" si="0"/>
        <v/>
      </c>
      <c r="R9" s="23" t="str">
        <f t="shared" si="0"/>
        <v/>
      </c>
      <c r="S9" s="23" t="str">
        <f t="shared" si="0"/>
        <v/>
      </c>
      <c r="T9" s="23" t="str">
        <f t="shared" si="0"/>
        <v/>
      </c>
      <c r="U9" s="23" t="str">
        <f t="shared" si="0"/>
        <v/>
      </c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43" t="str">
        <f t="shared" si="1"/>
        <v/>
      </c>
      <c r="AN9" s="43" t="str">
        <f t="shared" si="1"/>
        <v/>
      </c>
      <c r="AO9" s="23"/>
      <c r="AP9" s="23"/>
      <c r="AQ9" s="23"/>
      <c r="AS9" s="139"/>
      <c r="AT9" s="139"/>
      <c r="AU9" s="139"/>
      <c r="AV9" s="139"/>
    </row>
    <row r="10" spans="1:54" ht="11.25" customHeight="1">
      <c r="A10" s="38">
        <v>6</v>
      </c>
      <c r="B10" s="23" t="str">
        <f t="shared" si="0"/>
        <v/>
      </c>
      <c r="C10" s="23" t="str">
        <f t="shared" si="0"/>
        <v/>
      </c>
      <c r="D10" s="23" t="str">
        <f t="shared" si="0"/>
        <v/>
      </c>
      <c r="E10" s="23" t="str">
        <f t="shared" si="0"/>
        <v/>
      </c>
      <c r="F10" s="23" t="str">
        <f t="shared" si="0"/>
        <v/>
      </c>
      <c r="G10" s="23" t="str">
        <f t="shared" si="0"/>
        <v/>
      </c>
      <c r="H10" s="23" t="str">
        <f t="shared" si="0"/>
        <v/>
      </c>
      <c r="I10" s="23" t="str">
        <f t="shared" si="0"/>
        <v/>
      </c>
      <c r="J10" s="23" t="str">
        <f t="shared" si="0"/>
        <v/>
      </c>
      <c r="K10" s="23" t="str">
        <f t="shared" si="0"/>
        <v/>
      </c>
      <c r="L10" s="23" t="str">
        <f t="shared" si="0"/>
        <v/>
      </c>
      <c r="M10" s="23" t="str">
        <f t="shared" si="0"/>
        <v/>
      </c>
      <c r="N10" s="23" t="str">
        <f t="shared" si="0"/>
        <v/>
      </c>
      <c r="O10" s="23" t="str">
        <f t="shared" si="0"/>
        <v/>
      </c>
      <c r="P10" s="23" t="str">
        <f t="shared" si="0"/>
        <v/>
      </c>
      <c r="Q10" s="23" t="str">
        <f t="shared" si="0"/>
        <v/>
      </c>
      <c r="R10" s="23" t="str">
        <f t="shared" si="0"/>
        <v/>
      </c>
      <c r="S10" s="23" t="str">
        <f t="shared" si="0"/>
        <v/>
      </c>
      <c r="T10" s="23" t="str">
        <f t="shared" si="0"/>
        <v/>
      </c>
      <c r="U10" s="23" t="str">
        <f t="shared" si="0"/>
        <v/>
      </c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43" t="str">
        <f t="shared" si="1"/>
        <v/>
      </c>
      <c r="AN10" s="43" t="str">
        <f t="shared" si="1"/>
        <v/>
      </c>
      <c r="AO10" s="23"/>
      <c r="AP10" s="23"/>
      <c r="AQ10" s="23"/>
      <c r="AS10" s="139"/>
      <c r="AT10" s="139"/>
      <c r="AU10" s="139"/>
      <c r="AV10" s="139"/>
    </row>
    <row r="11" spans="1:54" ht="11.25" customHeight="1">
      <c r="A11" s="38">
        <v>7</v>
      </c>
      <c r="B11" s="23" t="str">
        <f t="shared" si="0"/>
        <v/>
      </c>
      <c r="C11" s="23" t="str">
        <f t="shared" si="0"/>
        <v/>
      </c>
      <c r="D11" s="23" t="str">
        <f t="shared" si="0"/>
        <v/>
      </c>
      <c r="E11" s="23" t="str">
        <f t="shared" si="0"/>
        <v/>
      </c>
      <c r="F11" s="23" t="str">
        <f t="shared" si="0"/>
        <v/>
      </c>
      <c r="G11" s="23" t="str">
        <f t="shared" si="0"/>
        <v/>
      </c>
      <c r="H11" s="23" t="str">
        <f t="shared" si="0"/>
        <v/>
      </c>
      <c r="I11" s="23" t="str">
        <f t="shared" si="0"/>
        <v/>
      </c>
      <c r="J11" s="23" t="str">
        <f t="shared" si="0"/>
        <v/>
      </c>
      <c r="K11" s="23" t="str">
        <f t="shared" si="0"/>
        <v/>
      </c>
      <c r="L11" s="23" t="str">
        <f t="shared" si="0"/>
        <v/>
      </c>
      <c r="M11" s="23" t="str">
        <f t="shared" si="0"/>
        <v/>
      </c>
      <c r="N11" s="23" t="str">
        <f t="shared" si="0"/>
        <v/>
      </c>
      <c r="O11" s="23" t="str">
        <f t="shared" si="0"/>
        <v/>
      </c>
      <c r="P11" s="23" t="str">
        <f t="shared" si="0"/>
        <v/>
      </c>
      <c r="Q11" s="23" t="str">
        <f t="shared" si="0"/>
        <v/>
      </c>
      <c r="R11" s="23" t="str">
        <f t="shared" si="0"/>
        <v/>
      </c>
      <c r="S11" s="23" t="str">
        <f t="shared" si="0"/>
        <v/>
      </c>
      <c r="T11" s="23" t="str">
        <f t="shared" si="0"/>
        <v/>
      </c>
      <c r="U11" s="23" t="str">
        <f t="shared" si="0"/>
        <v/>
      </c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43" t="str">
        <f t="shared" si="1"/>
        <v/>
      </c>
      <c r="AN11" s="43" t="str">
        <f t="shared" si="1"/>
        <v/>
      </c>
      <c r="AO11" s="23"/>
      <c r="AP11" s="23"/>
      <c r="AQ11" s="23"/>
      <c r="AS11" s="139"/>
      <c r="AT11" s="139"/>
      <c r="AU11" s="139"/>
      <c r="AV11" s="139"/>
    </row>
    <row r="12" spans="1:54" ht="11.25" customHeight="1">
      <c r="A12" s="38">
        <v>8</v>
      </c>
      <c r="B12" s="23" t="str">
        <f t="shared" si="0"/>
        <v/>
      </c>
      <c r="C12" s="23" t="str">
        <f t="shared" si="0"/>
        <v/>
      </c>
      <c r="D12" s="23" t="str">
        <f t="shared" si="0"/>
        <v/>
      </c>
      <c r="E12" s="23" t="str">
        <f t="shared" si="0"/>
        <v/>
      </c>
      <c r="F12" s="23" t="str">
        <f t="shared" si="0"/>
        <v/>
      </c>
      <c r="G12" s="23" t="str">
        <f t="shared" si="0"/>
        <v/>
      </c>
      <c r="H12" s="23" t="str">
        <f t="shared" si="0"/>
        <v/>
      </c>
      <c r="I12" s="23" t="str">
        <f t="shared" si="0"/>
        <v/>
      </c>
      <c r="J12" s="23" t="str">
        <f t="shared" si="0"/>
        <v/>
      </c>
      <c r="K12" s="23" t="str">
        <f t="shared" si="0"/>
        <v/>
      </c>
      <c r="L12" s="23" t="str">
        <f t="shared" si="0"/>
        <v/>
      </c>
      <c r="M12" s="23" t="str">
        <f t="shared" si="0"/>
        <v/>
      </c>
      <c r="N12" s="23" t="str">
        <f t="shared" si="0"/>
        <v/>
      </c>
      <c r="O12" s="23" t="str">
        <f t="shared" si="0"/>
        <v/>
      </c>
      <c r="P12" s="23" t="str">
        <f t="shared" si="0"/>
        <v/>
      </c>
      <c r="Q12" s="23" t="str">
        <f t="shared" si="0"/>
        <v/>
      </c>
      <c r="R12" s="23" t="str">
        <f t="shared" si="0"/>
        <v/>
      </c>
      <c r="S12" s="23" t="str">
        <f t="shared" si="0"/>
        <v/>
      </c>
      <c r="T12" s="23" t="str">
        <f t="shared" si="0"/>
        <v/>
      </c>
      <c r="U12" s="23" t="str">
        <f t="shared" si="0"/>
        <v/>
      </c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43" t="str">
        <f t="shared" si="1"/>
        <v/>
      </c>
      <c r="AN12" s="43" t="str">
        <f t="shared" si="1"/>
        <v/>
      </c>
      <c r="AO12" s="23"/>
      <c r="AP12" s="23"/>
      <c r="AQ12" s="23"/>
      <c r="AS12" s="139"/>
      <c r="AT12" s="139"/>
      <c r="AU12" s="139"/>
      <c r="AV12" s="139"/>
    </row>
    <row r="13" spans="1:54" ht="11.25" customHeight="1">
      <c r="A13" s="38">
        <v>9</v>
      </c>
      <c r="B13" s="23" t="str">
        <f t="shared" si="0"/>
        <v/>
      </c>
      <c r="C13" s="23" t="str">
        <f t="shared" si="0"/>
        <v/>
      </c>
      <c r="D13" s="23" t="str">
        <f t="shared" si="0"/>
        <v/>
      </c>
      <c r="E13" s="23" t="str">
        <f t="shared" si="0"/>
        <v/>
      </c>
      <c r="F13" s="23" t="str">
        <f t="shared" si="0"/>
        <v/>
      </c>
      <c r="G13" s="23" t="str">
        <f t="shared" si="0"/>
        <v/>
      </c>
      <c r="H13" s="23" t="str">
        <f t="shared" si="0"/>
        <v/>
      </c>
      <c r="I13" s="23" t="str">
        <f t="shared" si="0"/>
        <v/>
      </c>
      <c r="J13" s="23" t="str">
        <f t="shared" si="0"/>
        <v/>
      </c>
      <c r="K13" s="23" t="str">
        <f t="shared" si="0"/>
        <v/>
      </c>
      <c r="L13" s="23" t="str">
        <f t="shared" si="0"/>
        <v/>
      </c>
      <c r="M13" s="23" t="str">
        <f t="shared" si="0"/>
        <v/>
      </c>
      <c r="N13" s="23" t="str">
        <f t="shared" si="0"/>
        <v/>
      </c>
      <c r="O13" s="23" t="str">
        <f t="shared" si="0"/>
        <v/>
      </c>
      <c r="P13" s="23" t="str">
        <f t="shared" si="0"/>
        <v/>
      </c>
      <c r="Q13" s="23" t="str">
        <f t="shared" si="0"/>
        <v/>
      </c>
      <c r="R13" s="23" t="str">
        <f t="shared" si="0"/>
        <v/>
      </c>
      <c r="S13" s="23" t="str">
        <f t="shared" si="0"/>
        <v/>
      </c>
      <c r="T13" s="23" t="str">
        <f t="shared" si="0"/>
        <v/>
      </c>
      <c r="U13" s="23" t="str">
        <f t="shared" si="0"/>
        <v/>
      </c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43" t="str">
        <f t="shared" si="1"/>
        <v/>
      </c>
      <c r="AN13" s="43" t="str">
        <f t="shared" si="1"/>
        <v/>
      </c>
      <c r="AO13" s="23"/>
      <c r="AP13" s="23"/>
      <c r="AQ13" s="23"/>
      <c r="AS13" s="139"/>
      <c r="AT13" s="139"/>
      <c r="AU13" s="139"/>
      <c r="AV13" s="139"/>
    </row>
    <row r="14" spans="1:54" ht="11.25" customHeight="1">
      <c r="A14" s="38">
        <v>10</v>
      </c>
      <c r="B14" s="23" t="str">
        <f t="shared" si="0"/>
        <v/>
      </c>
      <c r="C14" s="23" t="str">
        <f t="shared" si="0"/>
        <v/>
      </c>
      <c r="D14" s="23" t="str">
        <f t="shared" si="0"/>
        <v/>
      </c>
      <c r="E14" s="23" t="str">
        <f t="shared" si="0"/>
        <v/>
      </c>
      <c r="F14" s="23" t="str">
        <f t="shared" si="0"/>
        <v/>
      </c>
      <c r="G14" s="23" t="str">
        <f t="shared" si="0"/>
        <v/>
      </c>
      <c r="H14" s="23" t="str">
        <f t="shared" si="0"/>
        <v/>
      </c>
      <c r="I14" s="23" t="str">
        <f t="shared" si="0"/>
        <v/>
      </c>
      <c r="J14" s="23" t="str">
        <f t="shared" si="0"/>
        <v/>
      </c>
      <c r="K14" s="23" t="str">
        <f t="shared" si="0"/>
        <v/>
      </c>
      <c r="L14" s="23" t="str">
        <f t="shared" si="0"/>
        <v/>
      </c>
      <c r="M14" s="23" t="str">
        <f t="shared" si="0"/>
        <v/>
      </c>
      <c r="N14" s="23" t="str">
        <f t="shared" si="0"/>
        <v/>
      </c>
      <c r="O14" s="23" t="str">
        <f t="shared" si="0"/>
        <v/>
      </c>
      <c r="P14" s="23" t="str">
        <f t="shared" si="0"/>
        <v/>
      </c>
      <c r="Q14" s="23" t="str">
        <f t="shared" si="0"/>
        <v/>
      </c>
      <c r="R14" s="23" t="str">
        <f t="shared" si="0"/>
        <v/>
      </c>
      <c r="S14" s="23" t="str">
        <f t="shared" si="0"/>
        <v/>
      </c>
      <c r="T14" s="23" t="str">
        <f t="shared" si="0"/>
        <v/>
      </c>
      <c r="U14" s="23" t="str">
        <f t="shared" si="0"/>
        <v/>
      </c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43" t="str">
        <f t="shared" si="1"/>
        <v/>
      </c>
      <c r="AN14" s="43" t="str">
        <f t="shared" si="1"/>
        <v/>
      </c>
      <c r="AO14" s="23"/>
      <c r="AP14" s="23"/>
      <c r="AQ14" s="23"/>
      <c r="AS14" s="139"/>
      <c r="AT14" s="139"/>
      <c r="AU14" s="139"/>
      <c r="AV14" s="139"/>
    </row>
    <row r="15" spans="1:54" ht="11.25" customHeight="1">
      <c r="A15" s="38">
        <v>11</v>
      </c>
      <c r="B15" s="23" t="str">
        <f t="shared" si="0"/>
        <v/>
      </c>
      <c r="C15" s="23" t="str">
        <f t="shared" si="0"/>
        <v/>
      </c>
      <c r="D15" s="23" t="str">
        <f t="shared" si="0"/>
        <v/>
      </c>
      <c r="E15" s="23" t="str">
        <f t="shared" si="0"/>
        <v/>
      </c>
      <c r="F15" s="23" t="str">
        <f t="shared" si="0"/>
        <v/>
      </c>
      <c r="G15" s="23" t="str">
        <f t="shared" si="0"/>
        <v/>
      </c>
      <c r="H15" s="23" t="str">
        <f t="shared" si="0"/>
        <v/>
      </c>
      <c r="I15" s="23" t="str">
        <f t="shared" si="0"/>
        <v/>
      </c>
      <c r="J15" s="23" t="str">
        <f t="shared" si="0"/>
        <v/>
      </c>
      <c r="K15" s="23" t="str">
        <f t="shared" si="0"/>
        <v/>
      </c>
      <c r="L15" s="23" t="str">
        <f t="shared" si="0"/>
        <v/>
      </c>
      <c r="M15" s="23" t="str">
        <f t="shared" si="0"/>
        <v/>
      </c>
      <c r="N15" s="23" t="str">
        <f t="shared" si="0"/>
        <v/>
      </c>
      <c r="O15" s="23" t="str">
        <f t="shared" si="0"/>
        <v/>
      </c>
      <c r="P15" s="23" t="str">
        <f t="shared" si="0"/>
        <v/>
      </c>
      <c r="Q15" s="23" t="str">
        <f t="shared" si="0"/>
        <v/>
      </c>
      <c r="R15" s="23" t="str">
        <f t="shared" si="0"/>
        <v/>
      </c>
      <c r="S15" s="23" t="str">
        <f t="shared" si="0"/>
        <v/>
      </c>
      <c r="T15" s="23" t="str">
        <f t="shared" si="0"/>
        <v/>
      </c>
      <c r="U15" s="23" t="str">
        <f t="shared" si="0"/>
        <v/>
      </c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43" t="str">
        <f t="shared" si="1"/>
        <v/>
      </c>
      <c r="AN15" s="43" t="str">
        <f t="shared" si="1"/>
        <v/>
      </c>
      <c r="AO15" s="23"/>
      <c r="AP15" s="23"/>
      <c r="AQ15" s="23"/>
      <c r="AS15" s="139"/>
      <c r="AT15" s="139"/>
      <c r="AU15" s="139"/>
      <c r="AV15" s="139"/>
    </row>
    <row r="16" spans="1:54" ht="11.25" customHeight="1">
      <c r="A16" s="38">
        <v>12</v>
      </c>
      <c r="B16" s="23" t="str">
        <f t="shared" si="0"/>
        <v/>
      </c>
      <c r="C16" s="23" t="str">
        <f t="shared" si="0"/>
        <v/>
      </c>
      <c r="D16" s="23" t="str">
        <f t="shared" si="0"/>
        <v/>
      </c>
      <c r="E16" s="23" t="str">
        <f t="shared" si="0"/>
        <v/>
      </c>
      <c r="F16" s="23" t="str">
        <f t="shared" si="0"/>
        <v/>
      </c>
      <c r="G16" s="23" t="str">
        <f t="shared" si="0"/>
        <v/>
      </c>
      <c r="H16" s="23" t="str">
        <f t="shared" si="0"/>
        <v/>
      </c>
      <c r="I16" s="23" t="str">
        <f t="shared" si="0"/>
        <v/>
      </c>
      <c r="J16" s="23" t="str">
        <f t="shared" si="0"/>
        <v/>
      </c>
      <c r="K16" s="23" t="str">
        <f t="shared" si="0"/>
        <v/>
      </c>
      <c r="L16" s="23" t="str">
        <f t="shared" si="0"/>
        <v/>
      </c>
      <c r="M16" s="23" t="str">
        <f t="shared" si="0"/>
        <v/>
      </c>
      <c r="N16" s="23" t="str">
        <f t="shared" si="0"/>
        <v/>
      </c>
      <c r="O16" s="23" t="str">
        <f t="shared" si="0"/>
        <v/>
      </c>
      <c r="P16" s="23" t="str">
        <f t="shared" si="0"/>
        <v/>
      </c>
      <c r="Q16" s="23" t="str">
        <f t="shared" si="0"/>
        <v/>
      </c>
      <c r="R16" s="23" t="str">
        <f t="shared" si="0"/>
        <v/>
      </c>
      <c r="S16" s="23" t="str">
        <f t="shared" si="0"/>
        <v/>
      </c>
      <c r="T16" s="23" t="str">
        <f t="shared" si="0"/>
        <v/>
      </c>
      <c r="U16" s="23" t="str">
        <f t="shared" si="0"/>
        <v/>
      </c>
      <c r="V16" s="1" t="s">
        <v>228</v>
      </c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43" t="str">
        <f t="shared" si="1"/>
        <v/>
      </c>
      <c r="AN16" s="43" t="str">
        <f t="shared" si="1"/>
        <v/>
      </c>
      <c r="AO16" s="23"/>
      <c r="AP16" s="23"/>
      <c r="AQ16" s="23"/>
      <c r="AS16" s="139"/>
      <c r="AT16" s="139"/>
      <c r="AU16" s="139"/>
      <c r="AV16" s="139"/>
    </row>
    <row r="17" spans="1:48" ht="11.25" customHeight="1">
      <c r="A17" s="38">
        <v>1</v>
      </c>
      <c r="B17" s="23" t="str">
        <f t="shared" si="0"/>
        <v/>
      </c>
      <c r="C17" s="23" t="str">
        <f t="shared" si="0"/>
        <v/>
      </c>
      <c r="D17" s="23" t="str">
        <f t="shared" si="0"/>
        <v/>
      </c>
      <c r="E17" s="23" t="str">
        <f t="shared" si="0"/>
        <v/>
      </c>
      <c r="F17" s="23" t="str">
        <f t="shared" si="0"/>
        <v/>
      </c>
      <c r="G17" s="23" t="str">
        <f t="shared" si="0"/>
        <v/>
      </c>
      <c r="H17" s="23" t="str">
        <f t="shared" si="0"/>
        <v/>
      </c>
      <c r="I17" s="23" t="str">
        <f t="shared" si="0"/>
        <v/>
      </c>
      <c r="J17" s="23" t="str">
        <f t="shared" si="0"/>
        <v/>
      </c>
      <c r="K17" s="23" t="str">
        <f t="shared" si="0"/>
        <v/>
      </c>
      <c r="L17" s="23" t="str">
        <f t="shared" si="0"/>
        <v/>
      </c>
      <c r="M17" s="23" t="str">
        <f t="shared" si="0"/>
        <v/>
      </c>
      <c r="N17" s="23" t="str">
        <f t="shared" si="0"/>
        <v/>
      </c>
      <c r="O17" s="23" t="str">
        <f t="shared" si="0"/>
        <v/>
      </c>
      <c r="P17" s="23" t="str">
        <f t="shared" si="0"/>
        <v/>
      </c>
      <c r="Q17" s="23" t="str">
        <f t="shared" si="0"/>
        <v/>
      </c>
      <c r="R17" s="23" t="str">
        <f t="shared" si="0"/>
        <v/>
      </c>
      <c r="S17" s="23" t="str">
        <f t="shared" si="0"/>
        <v/>
      </c>
      <c r="T17" s="23" t="str">
        <f t="shared" si="0"/>
        <v/>
      </c>
      <c r="U17" s="23" t="str">
        <f t="shared" si="0"/>
        <v/>
      </c>
      <c r="V17" s="1" t="s">
        <v>229</v>
      </c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43" t="str">
        <f t="shared" si="1"/>
        <v/>
      </c>
      <c r="AN17" s="43" t="str">
        <f t="shared" si="1"/>
        <v/>
      </c>
      <c r="AO17" s="23"/>
      <c r="AP17" s="23"/>
      <c r="AQ17" s="23"/>
      <c r="AS17" s="139"/>
      <c r="AT17" s="139"/>
      <c r="AU17" s="139"/>
      <c r="AV17" s="139"/>
    </row>
    <row r="18" spans="1:48" ht="11.25" customHeight="1">
      <c r="A18" s="38">
        <v>2</v>
      </c>
      <c r="B18" s="23" t="str">
        <f t="shared" si="0"/>
        <v/>
      </c>
      <c r="C18" s="23" t="str">
        <f t="shared" si="0"/>
        <v/>
      </c>
      <c r="D18" s="23" t="str">
        <f t="shared" si="0"/>
        <v/>
      </c>
      <c r="E18" s="23" t="str">
        <f t="shared" si="0"/>
        <v/>
      </c>
      <c r="F18" s="23" t="str">
        <f t="shared" si="0"/>
        <v/>
      </c>
      <c r="G18" s="23" t="str">
        <f t="shared" si="0"/>
        <v/>
      </c>
      <c r="H18" s="23" t="str">
        <f t="shared" si="0"/>
        <v/>
      </c>
      <c r="I18" s="23" t="str">
        <f t="shared" si="0"/>
        <v/>
      </c>
      <c r="J18" s="23" t="str">
        <f t="shared" si="0"/>
        <v/>
      </c>
      <c r="K18" s="23" t="str">
        <f t="shared" si="0"/>
        <v/>
      </c>
      <c r="L18" s="23" t="str">
        <f t="shared" si="0"/>
        <v/>
      </c>
      <c r="M18" s="23" t="str">
        <f t="shared" si="0"/>
        <v/>
      </c>
      <c r="N18" s="23" t="str">
        <f t="shared" si="0"/>
        <v/>
      </c>
      <c r="O18" s="23" t="str">
        <f t="shared" si="0"/>
        <v/>
      </c>
      <c r="P18" s="23" t="str">
        <f t="shared" si="0"/>
        <v/>
      </c>
      <c r="Q18" s="23" t="str">
        <f t="shared" si="0"/>
        <v/>
      </c>
      <c r="R18" s="23" t="str">
        <f t="shared" si="0"/>
        <v/>
      </c>
      <c r="S18" s="23" t="str">
        <f t="shared" si="0"/>
        <v/>
      </c>
      <c r="T18" s="23" t="str">
        <f t="shared" si="0"/>
        <v/>
      </c>
      <c r="U18" s="23" t="str">
        <f t="shared" si="0"/>
        <v/>
      </c>
      <c r="V18" s="1" t="s">
        <v>180</v>
      </c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43" t="str">
        <f t="shared" si="1"/>
        <v/>
      </c>
      <c r="AN18" s="43" t="str">
        <f t="shared" si="1"/>
        <v/>
      </c>
      <c r="AO18" s="23"/>
      <c r="AP18" s="23"/>
      <c r="AQ18" s="23"/>
      <c r="AS18" s="139"/>
      <c r="AT18" s="139"/>
      <c r="AU18" s="139"/>
      <c r="AV18" s="139"/>
    </row>
    <row r="19" spans="1:48" ht="11.25" customHeight="1">
      <c r="A19" s="101">
        <v>3</v>
      </c>
      <c r="B19" s="24" t="str">
        <f t="shared" si="0"/>
        <v/>
      </c>
      <c r="C19" s="24" t="str">
        <f t="shared" si="0"/>
        <v/>
      </c>
      <c r="D19" s="24" t="str">
        <f t="shared" si="0"/>
        <v/>
      </c>
      <c r="E19" s="24" t="str">
        <f t="shared" si="0"/>
        <v/>
      </c>
      <c r="F19" s="24" t="str">
        <f t="shared" si="0"/>
        <v/>
      </c>
      <c r="G19" s="24" t="str">
        <f t="shared" si="0"/>
        <v/>
      </c>
      <c r="H19" s="24" t="str">
        <f t="shared" si="0"/>
        <v/>
      </c>
      <c r="I19" s="24" t="str">
        <f t="shared" si="0"/>
        <v/>
      </c>
      <c r="J19" s="24" t="str">
        <f t="shared" si="0"/>
        <v/>
      </c>
      <c r="K19" s="24" t="str">
        <f t="shared" si="0"/>
        <v/>
      </c>
      <c r="L19" s="24" t="str">
        <f t="shared" si="0"/>
        <v/>
      </c>
      <c r="M19" s="24" t="str">
        <f t="shared" si="0"/>
        <v/>
      </c>
      <c r="N19" s="24" t="str">
        <f t="shared" si="0"/>
        <v/>
      </c>
      <c r="O19" s="24" t="str">
        <f t="shared" si="0"/>
        <v/>
      </c>
      <c r="P19" s="24" t="str">
        <f t="shared" si="0"/>
        <v/>
      </c>
      <c r="Q19" s="24" t="str">
        <f t="shared" si="0"/>
        <v/>
      </c>
      <c r="R19" s="24" t="str">
        <f t="shared" si="0"/>
        <v/>
      </c>
      <c r="S19" s="24" t="str">
        <f t="shared" si="0"/>
        <v/>
      </c>
      <c r="T19" s="24" t="str">
        <f t="shared" si="0"/>
        <v/>
      </c>
      <c r="U19" s="24" t="str">
        <f t="shared" si="0"/>
        <v/>
      </c>
      <c r="V19" s="1" t="s">
        <v>222</v>
      </c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43" t="str">
        <f t="shared" si="1"/>
        <v/>
      </c>
      <c r="AN19" s="43" t="str">
        <f t="shared" si="1"/>
        <v/>
      </c>
      <c r="AO19" s="23"/>
      <c r="AP19" s="23"/>
      <c r="AQ19" s="23"/>
      <c r="AS19" s="139"/>
      <c r="AT19" s="139"/>
      <c r="AU19" s="139"/>
      <c r="AV19" s="139"/>
    </row>
    <row r="20" spans="1:48" ht="11.25" customHeight="1">
      <c r="A20" s="14" t="s">
        <v>33</v>
      </c>
      <c r="B20" s="25" t="str">
        <f t="shared" si="0"/>
        <v/>
      </c>
      <c r="C20" s="25" t="str">
        <f t="shared" si="0"/>
        <v/>
      </c>
      <c r="D20" s="25" t="str">
        <f t="shared" si="0"/>
        <v/>
      </c>
      <c r="E20" s="25" t="str">
        <f t="shared" si="0"/>
        <v/>
      </c>
      <c r="F20" s="25" t="str">
        <f t="shared" si="0"/>
        <v/>
      </c>
      <c r="G20" s="25" t="str">
        <f t="shared" si="0"/>
        <v/>
      </c>
      <c r="H20" s="25" t="str">
        <f t="shared" si="0"/>
        <v/>
      </c>
      <c r="I20" s="25" t="str">
        <f t="shared" si="0"/>
        <v/>
      </c>
      <c r="J20" s="25" t="str">
        <f t="shared" si="0"/>
        <v/>
      </c>
      <c r="K20" s="25" t="str">
        <f t="shared" si="0"/>
        <v/>
      </c>
      <c r="L20" s="25" t="str">
        <f t="shared" si="0"/>
        <v/>
      </c>
      <c r="M20" s="25" t="str">
        <f t="shared" si="0"/>
        <v/>
      </c>
      <c r="N20" s="25" t="str">
        <f t="shared" si="0"/>
        <v/>
      </c>
      <c r="O20" s="25" t="str">
        <f t="shared" si="0"/>
        <v/>
      </c>
      <c r="P20" s="25" t="str">
        <f t="shared" si="0"/>
        <v/>
      </c>
      <c r="Q20" s="25" t="str">
        <f t="shared" si="0"/>
        <v/>
      </c>
      <c r="R20" s="25" t="str">
        <f t="shared" si="0"/>
        <v/>
      </c>
      <c r="S20" s="25" t="str">
        <f t="shared" si="0"/>
        <v/>
      </c>
      <c r="T20" s="25" t="str">
        <f t="shared" si="0"/>
        <v/>
      </c>
      <c r="U20" s="25" t="str">
        <f t="shared" si="0"/>
        <v/>
      </c>
      <c r="V20" s="16" t="s">
        <v>51</v>
      </c>
      <c r="X20" s="40" t="str">
        <f>IF(AX8=0,"",AX8/AY8)</f>
        <v/>
      </c>
      <c r="Y20" s="40" t="str">
        <f t="shared" ref="Y20:AQ20" si="2">IF(COUNT(Y8:Y19)=0,"",AVERAGE(Y8:Y19))</f>
        <v/>
      </c>
      <c r="Z20" s="40" t="str">
        <f t="shared" si="2"/>
        <v/>
      </c>
      <c r="AA20" s="40" t="str">
        <f t="shared" si="2"/>
        <v/>
      </c>
      <c r="AB20" s="40" t="str">
        <f t="shared" si="2"/>
        <v/>
      </c>
      <c r="AC20" s="40" t="str">
        <f t="shared" si="2"/>
        <v/>
      </c>
      <c r="AD20" s="40" t="str">
        <f t="shared" si="2"/>
        <v/>
      </c>
      <c r="AE20" s="40" t="str">
        <f t="shared" si="2"/>
        <v/>
      </c>
      <c r="AF20" s="40" t="str">
        <f t="shared" si="2"/>
        <v/>
      </c>
      <c r="AG20" s="40" t="str">
        <f t="shared" si="2"/>
        <v/>
      </c>
      <c r="AH20" s="40" t="str">
        <f t="shared" si="2"/>
        <v/>
      </c>
      <c r="AI20" s="40" t="str">
        <f t="shared" si="2"/>
        <v/>
      </c>
      <c r="AJ20" s="40" t="str">
        <f t="shared" si="2"/>
        <v/>
      </c>
      <c r="AK20" s="40" t="str">
        <f t="shared" si="2"/>
        <v/>
      </c>
      <c r="AL20" s="40" t="str">
        <f t="shared" si="2"/>
        <v/>
      </c>
      <c r="AM20" s="40" t="str">
        <f t="shared" si="2"/>
        <v/>
      </c>
      <c r="AN20" s="40" t="str">
        <f t="shared" si="2"/>
        <v/>
      </c>
      <c r="AO20" s="40" t="str">
        <f t="shared" si="2"/>
        <v/>
      </c>
      <c r="AP20" s="40" t="str">
        <f t="shared" si="2"/>
        <v/>
      </c>
      <c r="AQ20" s="40" t="str">
        <f t="shared" si="2"/>
        <v/>
      </c>
      <c r="AS20" s="139"/>
      <c r="AT20" s="139"/>
      <c r="AU20" s="139"/>
      <c r="AV20" s="139"/>
    </row>
    <row r="21" spans="1:48" ht="11.25" customHeight="1">
      <c r="A21" s="15" t="s">
        <v>47</v>
      </c>
      <c r="B21" s="23" t="str">
        <f t="shared" si="0"/>
        <v/>
      </c>
      <c r="C21" s="23" t="str">
        <f t="shared" si="0"/>
        <v/>
      </c>
      <c r="D21" s="23" t="str">
        <f t="shared" si="0"/>
        <v/>
      </c>
      <c r="E21" s="23" t="str">
        <f t="shared" si="0"/>
        <v/>
      </c>
      <c r="F21" s="23" t="str">
        <f t="shared" si="0"/>
        <v/>
      </c>
      <c r="G21" s="23" t="str">
        <f t="shared" si="0"/>
        <v/>
      </c>
      <c r="H21" s="23" t="str">
        <f t="shared" si="0"/>
        <v/>
      </c>
      <c r="I21" s="23" t="str">
        <f t="shared" si="0"/>
        <v/>
      </c>
      <c r="J21" s="23" t="str">
        <f t="shared" si="0"/>
        <v/>
      </c>
      <c r="K21" s="23" t="str">
        <f t="shared" si="0"/>
        <v/>
      </c>
      <c r="L21" s="23" t="str">
        <f t="shared" si="0"/>
        <v/>
      </c>
      <c r="M21" s="23" t="str">
        <f t="shared" si="0"/>
        <v/>
      </c>
      <c r="N21" s="23" t="str">
        <f t="shared" si="0"/>
        <v/>
      </c>
      <c r="O21" s="23" t="str">
        <f t="shared" si="0"/>
        <v/>
      </c>
      <c r="P21" s="23" t="str">
        <f t="shared" si="0"/>
        <v/>
      </c>
      <c r="Q21" s="23" t="str">
        <f t="shared" si="0"/>
        <v/>
      </c>
      <c r="R21" s="23" t="str">
        <f t="shared" si="0"/>
        <v/>
      </c>
      <c r="S21" s="23" t="str">
        <f t="shared" si="0"/>
        <v/>
      </c>
      <c r="T21" s="23" t="str">
        <f t="shared" si="0"/>
        <v/>
      </c>
      <c r="U21" s="23" t="str">
        <f t="shared" si="0"/>
        <v/>
      </c>
      <c r="V21" s="16" t="s">
        <v>223</v>
      </c>
      <c r="X21" s="40" t="str">
        <f t="shared" ref="X21:AQ21" si="3">IF(COUNT(X8:X19)=0,"",MAX(X8:X19))</f>
        <v/>
      </c>
      <c r="Y21" s="40" t="str">
        <f t="shared" si="3"/>
        <v/>
      </c>
      <c r="Z21" s="40" t="str">
        <f t="shared" si="3"/>
        <v/>
      </c>
      <c r="AA21" s="40" t="str">
        <f t="shared" si="3"/>
        <v/>
      </c>
      <c r="AB21" s="40" t="str">
        <f t="shared" si="3"/>
        <v/>
      </c>
      <c r="AC21" s="40" t="str">
        <f t="shared" si="3"/>
        <v/>
      </c>
      <c r="AD21" s="40" t="str">
        <f t="shared" si="3"/>
        <v/>
      </c>
      <c r="AE21" s="40" t="str">
        <f t="shared" si="3"/>
        <v/>
      </c>
      <c r="AF21" s="40" t="str">
        <f t="shared" si="3"/>
        <v/>
      </c>
      <c r="AG21" s="40" t="str">
        <f t="shared" si="3"/>
        <v/>
      </c>
      <c r="AH21" s="40" t="str">
        <f t="shared" si="3"/>
        <v/>
      </c>
      <c r="AI21" s="40" t="str">
        <f t="shared" si="3"/>
        <v/>
      </c>
      <c r="AJ21" s="40" t="str">
        <f t="shared" si="3"/>
        <v/>
      </c>
      <c r="AK21" s="40" t="str">
        <f t="shared" si="3"/>
        <v/>
      </c>
      <c r="AL21" s="40" t="str">
        <f t="shared" si="3"/>
        <v/>
      </c>
      <c r="AM21" s="40" t="str">
        <f t="shared" si="3"/>
        <v/>
      </c>
      <c r="AN21" s="40" t="str">
        <f t="shared" si="3"/>
        <v/>
      </c>
      <c r="AO21" s="40" t="str">
        <f t="shared" si="3"/>
        <v/>
      </c>
      <c r="AP21" s="40" t="str">
        <f t="shared" si="3"/>
        <v/>
      </c>
      <c r="AQ21" s="40" t="str">
        <f t="shared" si="3"/>
        <v/>
      </c>
      <c r="AS21" s="139"/>
      <c r="AT21" s="139"/>
      <c r="AU21" s="139"/>
      <c r="AV21" s="139"/>
    </row>
    <row r="22" spans="1:48" ht="11.25" customHeight="1">
      <c r="A22" s="15" t="s">
        <v>18</v>
      </c>
      <c r="B22" s="23" t="str">
        <f t="shared" si="0"/>
        <v/>
      </c>
      <c r="C22" s="23" t="str">
        <f t="shared" si="0"/>
        <v/>
      </c>
      <c r="D22" s="23" t="str">
        <f t="shared" si="0"/>
        <v/>
      </c>
      <c r="E22" s="23" t="str">
        <f t="shared" si="0"/>
        <v/>
      </c>
      <c r="F22" s="23" t="str">
        <f t="shared" si="0"/>
        <v/>
      </c>
      <c r="G22" s="23" t="str">
        <f t="shared" si="0"/>
        <v/>
      </c>
      <c r="H22" s="23" t="str">
        <f t="shared" si="0"/>
        <v/>
      </c>
      <c r="I22" s="23" t="str">
        <f t="shared" si="0"/>
        <v/>
      </c>
      <c r="J22" s="23" t="str">
        <f t="shared" si="0"/>
        <v/>
      </c>
      <c r="K22" s="23" t="str">
        <f t="shared" si="0"/>
        <v/>
      </c>
      <c r="L22" s="23" t="str">
        <f t="shared" si="0"/>
        <v/>
      </c>
      <c r="M22" s="23" t="str">
        <f t="shared" si="0"/>
        <v/>
      </c>
      <c r="N22" s="23" t="str">
        <f t="shared" si="0"/>
        <v/>
      </c>
      <c r="O22" s="23" t="str">
        <f t="shared" si="0"/>
        <v/>
      </c>
      <c r="P22" s="23" t="str">
        <f t="shared" si="0"/>
        <v/>
      </c>
      <c r="Q22" s="23" t="str">
        <f t="shared" si="0"/>
        <v/>
      </c>
      <c r="R22" s="23" t="str">
        <f t="shared" si="0"/>
        <v/>
      </c>
      <c r="S22" s="23" t="str">
        <f t="shared" si="0"/>
        <v/>
      </c>
      <c r="T22" s="23" t="str">
        <f t="shared" si="0"/>
        <v/>
      </c>
      <c r="U22" s="23" t="str">
        <f t="shared" si="0"/>
        <v/>
      </c>
      <c r="V22" s="16" t="s">
        <v>184</v>
      </c>
      <c r="X22" s="40" t="str">
        <f t="shared" ref="X22:AQ22" si="4">IF(COUNT(X8:X19)=0,"",MIN(X8:X19))</f>
        <v/>
      </c>
      <c r="Y22" s="40" t="str">
        <f t="shared" si="4"/>
        <v/>
      </c>
      <c r="Z22" s="40" t="str">
        <f t="shared" si="4"/>
        <v/>
      </c>
      <c r="AA22" s="40" t="str">
        <f t="shared" si="4"/>
        <v/>
      </c>
      <c r="AB22" s="40" t="str">
        <f t="shared" si="4"/>
        <v/>
      </c>
      <c r="AC22" s="40" t="str">
        <f t="shared" si="4"/>
        <v/>
      </c>
      <c r="AD22" s="40" t="str">
        <f t="shared" si="4"/>
        <v/>
      </c>
      <c r="AE22" s="40" t="str">
        <f t="shared" si="4"/>
        <v/>
      </c>
      <c r="AF22" s="40" t="str">
        <f t="shared" si="4"/>
        <v/>
      </c>
      <c r="AG22" s="40" t="str">
        <f t="shared" si="4"/>
        <v/>
      </c>
      <c r="AH22" s="40" t="str">
        <f t="shared" si="4"/>
        <v/>
      </c>
      <c r="AI22" s="40" t="str">
        <f t="shared" si="4"/>
        <v/>
      </c>
      <c r="AJ22" s="40" t="str">
        <f t="shared" si="4"/>
        <v/>
      </c>
      <c r="AK22" s="40" t="str">
        <f t="shared" si="4"/>
        <v/>
      </c>
      <c r="AL22" s="40" t="str">
        <f t="shared" si="4"/>
        <v/>
      </c>
      <c r="AM22" s="40" t="str">
        <f t="shared" si="4"/>
        <v/>
      </c>
      <c r="AN22" s="40" t="str">
        <f t="shared" si="4"/>
        <v/>
      </c>
      <c r="AO22" s="40" t="str">
        <f t="shared" si="4"/>
        <v/>
      </c>
      <c r="AP22" s="40" t="str">
        <f t="shared" si="4"/>
        <v/>
      </c>
      <c r="AQ22" s="40" t="str">
        <f t="shared" si="4"/>
        <v/>
      </c>
      <c r="AS22" s="139"/>
      <c r="AT22" s="139"/>
      <c r="AU22" s="139"/>
      <c r="AV22" s="139"/>
    </row>
    <row r="23" spans="1:48" ht="11.25" customHeight="1">
      <c r="Q23" s="134"/>
      <c r="R23" s="134"/>
    </row>
    <row r="24" spans="1:48" ht="19.5" customHeight="1">
      <c r="Q24" s="32"/>
      <c r="R24" s="32"/>
    </row>
    <row r="25" spans="1:48" ht="11.25" customHeight="1">
      <c r="Q25" s="32"/>
      <c r="R25" s="32"/>
    </row>
    <row r="26" spans="1:48" ht="11.25" customHeight="1">
      <c r="Q26" s="32"/>
      <c r="R26" s="32"/>
    </row>
    <row r="27" spans="1:48" ht="11.25" customHeight="1">
      <c r="Q27" s="32"/>
      <c r="R27" s="32"/>
    </row>
    <row r="28" spans="1:48" ht="11.25" customHeight="1">
      <c r="Q28" s="32"/>
      <c r="R28" s="32"/>
    </row>
    <row r="29" spans="1:48" ht="11.25" customHeight="1">
      <c r="Q29" s="32"/>
      <c r="R29" s="32"/>
    </row>
    <row r="30" spans="1:48" ht="11.25" customHeight="1">
      <c r="Q30" s="32"/>
      <c r="R30" s="32"/>
    </row>
    <row r="31" spans="1:48" ht="11.25" customHeight="1">
      <c r="Q31" s="32"/>
      <c r="R31" s="32"/>
    </row>
    <row r="32" spans="1:48" ht="11.25" customHeight="1">
      <c r="Q32" s="32"/>
      <c r="R32" s="32"/>
    </row>
    <row r="33" spans="17:18" ht="11.25" customHeight="1">
      <c r="Q33" s="32"/>
      <c r="R33" s="32"/>
    </row>
    <row r="34" spans="17:18" ht="11.25" customHeight="1">
      <c r="Q34" s="32"/>
      <c r="R34" s="32"/>
    </row>
    <row r="35" spans="17:18" ht="11.25" customHeight="1">
      <c r="Q35" s="32"/>
      <c r="R35" s="32"/>
    </row>
    <row r="36" spans="17:18" ht="11.25" customHeight="1">
      <c r="Q36" s="32"/>
      <c r="R36" s="32"/>
    </row>
    <row r="37" spans="17:18" ht="11.25" customHeight="1">
      <c r="Q37" s="32"/>
      <c r="R37" s="32"/>
    </row>
    <row r="38" spans="17:18" ht="11.25" customHeight="1">
      <c r="Q38" s="32"/>
      <c r="R38" s="32"/>
    </row>
    <row r="39" spans="17:18" ht="11.25" customHeight="1">
      <c r="Q39" s="57"/>
      <c r="R39" s="57"/>
    </row>
    <row r="40" spans="17:18" ht="11.25" customHeight="1">
      <c r="Q40" s="32"/>
      <c r="R40" s="32"/>
    </row>
    <row r="41" spans="17:18">
      <c r="Q41" s="32"/>
      <c r="R41" s="32"/>
    </row>
    <row r="42" spans="17:18">
      <c r="Q42" s="32"/>
      <c r="R42" s="32"/>
    </row>
  </sheetData>
  <mergeCells count="37">
    <mergeCell ref="K3:O3"/>
    <mergeCell ref="AG3:AK3"/>
    <mergeCell ref="AS3:AT3"/>
    <mergeCell ref="AU3:AV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P3:P5"/>
    <mergeCell ref="Q3:Q4"/>
    <mergeCell ref="R3:R4"/>
    <mergeCell ref="S3:S4"/>
    <mergeCell ref="T3:T4"/>
    <mergeCell ref="U3:U4"/>
    <mergeCell ref="X3:X4"/>
    <mergeCell ref="Y3:Y4"/>
    <mergeCell ref="Z3:Z4"/>
    <mergeCell ref="AA3:AA4"/>
    <mergeCell ref="AB3:AB4"/>
    <mergeCell ref="AC3:AC4"/>
    <mergeCell ref="AD3:AD4"/>
    <mergeCell ref="AE3:AE4"/>
    <mergeCell ref="AF3:AF4"/>
    <mergeCell ref="AL3:AL4"/>
    <mergeCell ref="AM3:AM4"/>
    <mergeCell ref="AN3:AN4"/>
    <mergeCell ref="AO3:AO4"/>
    <mergeCell ref="AP3:AP4"/>
    <mergeCell ref="AQ3:AQ4"/>
    <mergeCell ref="AX3:AX4"/>
    <mergeCell ref="AY3:AY4"/>
  </mergeCells>
  <phoneticPr fontId="3"/>
  <conditionalFormatting sqref="X21:AP22 Y20:AP20">
    <cfRule type="expression" dxfId="9" priority="3">
      <formula>INDIRECT(ADDRESS(ROW(),COLUMN()))=TRUNC(INDIRECT(ADDRESS(ROW(),COLUMN())))</formula>
    </cfRule>
  </conditionalFormatting>
  <conditionalFormatting sqref="AQ20:AQ22">
    <cfRule type="expression" dxfId="8" priority="2">
      <formula>INDIRECT(ADDRESS(ROW(),COLUMN()))=TRUNC(INDIRECT(ADDRESS(ROW(),COLUMN())))</formula>
    </cfRule>
  </conditionalFormatting>
  <conditionalFormatting sqref="X20">
    <cfRule type="expression" dxfId="7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fitToWidth="1" fitToHeight="1" orientation="landscape" usePrinterDefaults="1" horizontalDpi="65533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Z21"/>
  <sheetViews>
    <sheetView view="pageBreakPreview" zoomScaleSheetLayoutView="100" workbookViewId="0">
      <selection activeCell="I1" sqref="I1"/>
    </sheetView>
  </sheetViews>
  <sheetFormatPr defaultRowHeight="9.6"/>
  <cols>
    <col min="1" max="1" width="6.125" style="1" customWidth="1"/>
    <col min="2" max="4" width="8.125" style="1" customWidth="1"/>
    <col min="5" max="5" width="5.125" style="1" customWidth="1"/>
    <col min="6" max="7" width="5.625" style="1" customWidth="1"/>
    <col min="8" max="8" width="94.875" style="1" customWidth="1"/>
    <col min="9" max="15" width="4.625" style="1" customWidth="1"/>
    <col min="16" max="16384" width="9" style="1" customWidth="1"/>
  </cols>
  <sheetData>
    <row r="1" spans="1:26" s="2" customFormat="1" ht="21" customHeight="1">
      <c r="A1" s="6"/>
      <c r="B1" s="6"/>
      <c r="C1" s="6"/>
      <c r="D1" s="6"/>
    </row>
    <row r="2" spans="1:26" s="2" customFormat="1" ht="21" customHeight="1">
      <c r="A2" s="7" t="str">
        <f>"6.脱水汚泥等搬出量　"&amp;K2&amp;"年度分"</f>
        <v>6.脱水汚泥等搬出量　年度分</v>
      </c>
      <c r="B2" s="7"/>
      <c r="C2" s="7"/>
      <c r="D2" s="7"/>
      <c r="H2" s="28"/>
      <c r="J2" s="34" t="s">
        <v>58</v>
      </c>
      <c r="K2" s="74"/>
    </row>
    <row r="3" spans="1:26" s="2" customFormat="1" ht="12" customHeight="1">
      <c r="A3" s="8" t="s">
        <v>43</v>
      </c>
      <c r="B3" s="8" t="s">
        <v>153</v>
      </c>
      <c r="C3" s="8" t="s">
        <v>11</v>
      </c>
      <c r="D3" s="8" t="s">
        <v>103</v>
      </c>
      <c r="E3" s="15" t="s">
        <v>151</v>
      </c>
      <c r="F3" s="91"/>
      <c r="G3" s="94"/>
      <c r="J3" s="8" t="s">
        <v>158</v>
      </c>
      <c r="K3" s="8" t="s">
        <v>11</v>
      </c>
      <c r="L3" s="8" t="s">
        <v>150</v>
      </c>
      <c r="M3" s="15" t="s">
        <v>151</v>
      </c>
      <c r="N3" s="91"/>
      <c r="O3" s="94"/>
    </row>
    <row r="4" spans="1:26" s="3" customFormat="1" ht="48" customHeight="1">
      <c r="A4" s="9"/>
      <c r="B4" s="35"/>
      <c r="C4" s="35"/>
      <c r="D4" s="35"/>
      <c r="E4" s="8" t="s">
        <v>10</v>
      </c>
      <c r="F4" s="8" t="s">
        <v>156</v>
      </c>
      <c r="G4" s="8" t="s">
        <v>155</v>
      </c>
      <c r="H4" s="3"/>
      <c r="I4" s="3"/>
      <c r="J4" s="35"/>
      <c r="K4" s="35"/>
      <c r="L4" s="35"/>
      <c r="M4" s="8" t="s">
        <v>152</v>
      </c>
      <c r="N4" s="8" t="s">
        <v>1</v>
      </c>
      <c r="O4" s="8" t="s">
        <v>94</v>
      </c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2" customHeight="1">
      <c r="A5" s="10"/>
      <c r="B5" s="21" t="s">
        <v>148</v>
      </c>
      <c r="C5" s="21" t="s">
        <v>3</v>
      </c>
      <c r="D5" s="21" t="s">
        <v>90</v>
      </c>
      <c r="E5" s="21" t="s">
        <v>140</v>
      </c>
      <c r="F5" s="21" t="s">
        <v>140</v>
      </c>
      <c r="G5" s="21" t="s">
        <v>140</v>
      </c>
      <c r="H5" s="95"/>
      <c r="I5" s="96"/>
      <c r="J5" s="39" t="s">
        <v>148</v>
      </c>
      <c r="K5" s="39" t="s">
        <v>3</v>
      </c>
      <c r="L5" s="39" t="s">
        <v>90</v>
      </c>
      <c r="M5" s="39" t="s">
        <v>140</v>
      </c>
      <c r="N5" s="39" t="s">
        <v>140</v>
      </c>
      <c r="O5" s="39" t="s">
        <v>140</v>
      </c>
    </row>
    <row r="6" spans="1:26" ht="11.25" customHeight="1">
      <c r="A6" s="79" t="s">
        <v>76</v>
      </c>
      <c r="B6" s="27"/>
      <c r="C6" s="27"/>
      <c r="D6" s="27"/>
      <c r="E6" s="27"/>
      <c r="F6" s="27"/>
      <c r="G6" s="27"/>
      <c r="H6" s="31"/>
      <c r="I6" s="37"/>
      <c r="J6" s="12"/>
      <c r="K6" s="12"/>
      <c r="L6" s="12"/>
      <c r="M6" s="12"/>
      <c r="N6" s="44"/>
      <c r="O6" s="12"/>
      <c r="P6" s="45"/>
      <c r="Q6" s="57"/>
      <c r="R6" s="57"/>
      <c r="S6" s="57"/>
      <c r="T6" s="57"/>
      <c r="U6" s="57"/>
      <c r="V6" s="57"/>
      <c r="W6" s="57"/>
      <c r="X6" s="57"/>
      <c r="Y6" s="57"/>
      <c r="Z6" s="57"/>
    </row>
    <row r="7" spans="1:26" ht="11.25" customHeight="1">
      <c r="A7" s="79" t="s">
        <v>52</v>
      </c>
      <c r="B7" s="22">
        <v>2</v>
      </c>
      <c r="C7" s="22">
        <v>0</v>
      </c>
      <c r="D7" s="22">
        <v>3</v>
      </c>
      <c r="E7" s="22">
        <v>1</v>
      </c>
      <c r="F7" s="22">
        <v>1</v>
      </c>
      <c r="G7" s="27">
        <v>1</v>
      </c>
      <c r="H7" s="31"/>
      <c r="I7" s="37"/>
      <c r="J7" s="12"/>
      <c r="K7" s="12"/>
      <c r="L7" s="12"/>
      <c r="M7" s="12"/>
      <c r="N7" s="12"/>
      <c r="O7" s="98"/>
      <c r="P7" s="95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1.25" customHeight="1">
      <c r="A8" s="38">
        <v>4</v>
      </c>
      <c r="B8" s="23" t="str">
        <f t="shared" ref="B8:G19" si="0">IF(J8="","",TEXT(ROUND(J8,(IF(B$6="",100,B$6)-1)-INT(LOG(ABS(J8)+(J8=0)))),"#,##0"&amp;IF(INT(LOG(ABS(ROUND(J8,(IF(B$6="",100,B$6)-1)-INT(LOG(ABS(J8)+(J8=0)))))+(ROUND(J8,(IF(B$6="",100,B$6)-1)-INT(LOG(ABS(J8)+(J8=0))))=0)))+1&gt;=IF(B$6="",100,B$6),"",IF(B$7&gt;0,".","")&amp;REPT("0",IF(IF(B$6="",100,B$6)-INT(LOG(ABS(ROUND(J8,(IF(B$6="",100,B$6)-1)-INT(LOG(ABS(J8)+(J8=0)))))+(ROUND(J8,(IF(B$6="",100,B$6)-1)-INT(LOG(ABS(J8)+(J8=0))))=0)))-1&gt;B$7,B$7,IF(B$6="",100,B$6)-INT(LOG(ABS(ROUND(J8,(IF(B$6="",100,B$6)-1)-INT(LOG(ABS(J8)+(J8=0)))))+(ROUND(J8,(IF(B$6="",100,B$6)-1)-INT(LOG(ABS(J8)+(J8=0))))=0)))-1)))))</f>
        <v/>
      </c>
      <c r="C8" s="23" t="str">
        <f t="shared" si="0"/>
        <v/>
      </c>
      <c r="D8" s="23" t="str">
        <f t="shared" si="0"/>
        <v/>
      </c>
      <c r="E8" s="23" t="str">
        <f t="shared" si="0"/>
        <v/>
      </c>
      <c r="F8" s="23" t="str">
        <f t="shared" si="0"/>
        <v/>
      </c>
      <c r="G8" s="23" t="str">
        <f t="shared" si="0"/>
        <v/>
      </c>
      <c r="H8" s="95"/>
      <c r="I8" s="96"/>
      <c r="J8" s="23"/>
      <c r="K8" s="23"/>
      <c r="L8" s="40" t="str">
        <f t="shared" ref="L8:L19" si="1">IF(K8=0,"",J8/K8*1000)</f>
        <v/>
      </c>
      <c r="M8" s="23"/>
      <c r="N8" s="23"/>
      <c r="O8" s="23"/>
    </row>
    <row r="9" spans="1:26" ht="11.25" customHeight="1">
      <c r="A9" s="38">
        <v>5</v>
      </c>
      <c r="B9" s="23" t="str">
        <f t="shared" si="0"/>
        <v/>
      </c>
      <c r="C9" s="23" t="str">
        <f t="shared" si="0"/>
        <v/>
      </c>
      <c r="D9" s="23" t="str">
        <f t="shared" si="0"/>
        <v/>
      </c>
      <c r="E9" s="23" t="str">
        <f t="shared" si="0"/>
        <v/>
      </c>
      <c r="F9" s="23" t="str">
        <f t="shared" si="0"/>
        <v/>
      </c>
      <c r="G9" s="23" t="str">
        <f t="shared" si="0"/>
        <v/>
      </c>
      <c r="J9" s="23"/>
      <c r="K9" s="23"/>
      <c r="L9" s="40" t="str">
        <f t="shared" si="1"/>
        <v/>
      </c>
      <c r="M9" s="23"/>
      <c r="N9" s="23"/>
      <c r="O9" s="23"/>
    </row>
    <row r="10" spans="1:26" ht="11.25" customHeight="1">
      <c r="A10" s="38">
        <v>6</v>
      </c>
      <c r="B10" s="23" t="str">
        <f t="shared" si="0"/>
        <v/>
      </c>
      <c r="C10" s="23" t="str">
        <f t="shared" si="0"/>
        <v/>
      </c>
      <c r="D10" s="23" t="str">
        <f t="shared" si="0"/>
        <v/>
      </c>
      <c r="E10" s="23" t="str">
        <f t="shared" si="0"/>
        <v/>
      </c>
      <c r="F10" s="23" t="str">
        <f t="shared" si="0"/>
        <v/>
      </c>
      <c r="G10" s="23" t="str">
        <f t="shared" si="0"/>
        <v/>
      </c>
      <c r="J10" s="23"/>
      <c r="K10" s="23"/>
      <c r="L10" s="40" t="str">
        <f t="shared" si="1"/>
        <v/>
      </c>
      <c r="M10" s="23"/>
      <c r="N10" s="23"/>
      <c r="O10" s="23"/>
    </row>
    <row r="11" spans="1:26" ht="11.25" customHeight="1">
      <c r="A11" s="38">
        <v>7</v>
      </c>
      <c r="B11" s="23" t="str">
        <f t="shared" si="0"/>
        <v/>
      </c>
      <c r="C11" s="23" t="str">
        <f t="shared" si="0"/>
        <v/>
      </c>
      <c r="D11" s="23" t="str">
        <f t="shared" si="0"/>
        <v/>
      </c>
      <c r="E11" s="23" t="str">
        <f t="shared" si="0"/>
        <v/>
      </c>
      <c r="F11" s="23" t="str">
        <f t="shared" si="0"/>
        <v/>
      </c>
      <c r="G11" s="23" t="str">
        <f t="shared" si="0"/>
        <v/>
      </c>
      <c r="J11" s="23"/>
      <c r="K11" s="23"/>
      <c r="L11" s="40" t="str">
        <f t="shared" si="1"/>
        <v/>
      </c>
      <c r="M11" s="23"/>
      <c r="N11" s="23"/>
      <c r="O11" s="23"/>
    </row>
    <row r="12" spans="1:26" ht="11.25" customHeight="1">
      <c r="A12" s="38">
        <v>8</v>
      </c>
      <c r="B12" s="23" t="str">
        <f t="shared" si="0"/>
        <v/>
      </c>
      <c r="C12" s="23" t="str">
        <f t="shared" si="0"/>
        <v/>
      </c>
      <c r="D12" s="23" t="str">
        <f t="shared" si="0"/>
        <v/>
      </c>
      <c r="E12" s="23" t="str">
        <f t="shared" si="0"/>
        <v/>
      </c>
      <c r="F12" s="23" t="str">
        <f t="shared" si="0"/>
        <v/>
      </c>
      <c r="G12" s="23" t="str">
        <f t="shared" si="0"/>
        <v/>
      </c>
      <c r="J12" s="23"/>
      <c r="K12" s="23"/>
      <c r="L12" s="40" t="str">
        <f t="shared" si="1"/>
        <v/>
      </c>
      <c r="M12" s="23"/>
      <c r="N12" s="23"/>
      <c r="O12" s="23"/>
    </row>
    <row r="13" spans="1:26" ht="11.25" customHeight="1">
      <c r="A13" s="38">
        <v>9</v>
      </c>
      <c r="B13" s="23" t="str">
        <f t="shared" si="0"/>
        <v/>
      </c>
      <c r="C13" s="23" t="str">
        <f t="shared" si="0"/>
        <v/>
      </c>
      <c r="D13" s="23" t="str">
        <f t="shared" si="0"/>
        <v/>
      </c>
      <c r="E13" s="23" t="str">
        <f t="shared" si="0"/>
        <v/>
      </c>
      <c r="F13" s="23" t="str">
        <f t="shared" si="0"/>
        <v/>
      </c>
      <c r="G13" s="23" t="str">
        <f t="shared" si="0"/>
        <v/>
      </c>
      <c r="J13" s="23"/>
      <c r="K13" s="23"/>
      <c r="L13" s="40" t="str">
        <f t="shared" si="1"/>
        <v/>
      </c>
      <c r="M13" s="23"/>
      <c r="N13" s="23"/>
      <c r="O13" s="23"/>
    </row>
    <row r="14" spans="1:26" ht="11.25" customHeight="1">
      <c r="A14" s="38">
        <v>10</v>
      </c>
      <c r="B14" s="23" t="str">
        <f t="shared" si="0"/>
        <v/>
      </c>
      <c r="C14" s="23" t="str">
        <f t="shared" si="0"/>
        <v/>
      </c>
      <c r="D14" s="23" t="str">
        <f t="shared" si="0"/>
        <v/>
      </c>
      <c r="E14" s="23" t="str">
        <f t="shared" si="0"/>
        <v/>
      </c>
      <c r="F14" s="23" t="str">
        <f t="shared" si="0"/>
        <v/>
      </c>
      <c r="G14" s="23" t="str">
        <f t="shared" si="0"/>
        <v/>
      </c>
      <c r="J14" s="23"/>
      <c r="K14" s="23"/>
      <c r="L14" s="40" t="str">
        <f t="shared" si="1"/>
        <v/>
      </c>
      <c r="M14" s="23"/>
      <c r="N14" s="23"/>
      <c r="O14" s="23"/>
    </row>
    <row r="15" spans="1:26" ht="11.25" customHeight="1">
      <c r="A15" s="38">
        <v>11</v>
      </c>
      <c r="B15" s="23" t="str">
        <f t="shared" si="0"/>
        <v/>
      </c>
      <c r="C15" s="23" t="str">
        <f t="shared" si="0"/>
        <v/>
      </c>
      <c r="D15" s="23" t="str">
        <f t="shared" si="0"/>
        <v/>
      </c>
      <c r="E15" s="23" t="str">
        <f t="shared" si="0"/>
        <v/>
      </c>
      <c r="F15" s="23" t="str">
        <f t="shared" si="0"/>
        <v/>
      </c>
      <c r="G15" s="23" t="str">
        <f t="shared" si="0"/>
        <v/>
      </c>
      <c r="J15" s="23"/>
      <c r="K15" s="23"/>
      <c r="L15" s="40" t="str">
        <f t="shared" si="1"/>
        <v/>
      </c>
      <c r="M15" s="23"/>
      <c r="N15" s="23"/>
      <c r="O15" s="23"/>
    </row>
    <row r="16" spans="1:26" ht="11.25" customHeight="1">
      <c r="A16" s="38">
        <v>12</v>
      </c>
      <c r="B16" s="23" t="str">
        <f t="shared" si="0"/>
        <v/>
      </c>
      <c r="C16" s="23" t="str">
        <f t="shared" si="0"/>
        <v/>
      </c>
      <c r="D16" s="23" t="str">
        <f t="shared" si="0"/>
        <v/>
      </c>
      <c r="E16" s="23" t="str">
        <f t="shared" si="0"/>
        <v/>
      </c>
      <c r="F16" s="23" t="str">
        <f t="shared" si="0"/>
        <v/>
      </c>
      <c r="G16" s="23" t="str">
        <f t="shared" si="0"/>
        <v/>
      </c>
      <c r="J16" s="23"/>
      <c r="K16" s="23"/>
      <c r="L16" s="40" t="str">
        <f t="shared" si="1"/>
        <v/>
      </c>
      <c r="M16" s="23"/>
      <c r="N16" s="23"/>
      <c r="O16" s="23"/>
    </row>
    <row r="17" spans="1:15" ht="11.25" customHeight="1">
      <c r="A17" s="38">
        <v>1</v>
      </c>
      <c r="B17" s="23" t="str">
        <f t="shared" si="0"/>
        <v/>
      </c>
      <c r="C17" s="23" t="str">
        <f t="shared" si="0"/>
        <v/>
      </c>
      <c r="D17" s="23" t="str">
        <f t="shared" si="0"/>
        <v/>
      </c>
      <c r="E17" s="23" t="str">
        <f t="shared" si="0"/>
        <v/>
      </c>
      <c r="F17" s="23" t="str">
        <f t="shared" si="0"/>
        <v/>
      </c>
      <c r="G17" s="23" t="str">
        <f t="shared" si="0"/>
        <v/>
      </c>
      <c r="J17" s="23"/>
      <c r="K17" s="23"/>
      <c r="L17" s="40" t="str">
        <f t="shared" si="1"/>
        <v/>
      </c>
      <c r="M17" s="23"/>
      <c r="N17" s="23"/>
      <c r="O17" s="23"/>
    </row>
    <row r="18" spans="1:15" ht="11.25" customHeight="1">
      <c r="A18" s="38">
        <v>2</v>
      </c>
      <c r="B18" s="23" t="str">
        <f t="shared" si="0"/>
        <v/>
      </c>
      <c r="C18" s="23" t="str">
        <f t="shared" si="0"/>
        <v/>
      </c>
      <c r="D18" s="23" t="str">
        <f t="shared" si="0"/>
        <v/>
      </c>
      <c r="E18" s="23" t="str">
        <f t="shared" si="0"/>
        <v/>
      </c>
      <c r="F18" s="23" t="str">
        <f t="shared" si="0"/>
        <v/>
      </c>
      <c r="G18" s="23" t="str">
        <f t="shared" si="0"/>
        <v/>
      </c>
      <c r="J18" s="23"/>
      <c r="K18" s="23"/>
      <c r="L18" s="40" t="str">
        <f t="shared" si="1"/>
        <v/>
      </c>
      <c r="M18" s="23"/>
      <c r="N18" s="23"/>
      <c r="O18" s="23"/>
    </row>
    <row r="19" spans="1:15" ht="11.25" customHeight="1">
      <c r="A19" s="101">
        <v>3</v>
      </c>
      <c r="B19" s="24" t="str">
        <f t="shared" si="0"/>
        <v/>
      </c>
      <c r="C19" s="24" t="str">
        <f t="shared" si="0"/>
        <v/>
      </c>
      <c r="D19" s="24" t="str">
        <f t="shared" si="0"/>
        <v/>
      </c>
      <c r="E19" s="24" t="str">
        <f t="shared" si="0"/>
        <v/>
      </c>
      <c r="F19" s="24" t="str">
        <f t="shared" si="0"/>
        <v/>
      </c>
      <c r="G19" s="24" t="str">
        <f t="shared" si="0"/>
        <v/>
      </c>
      <c r="J19" s="23"/>
      <c r="K19" s="23"/>
      <c r="L19" s="40" t="str">
        <f t="shared" si="1"/>
        <v/>
      </c>
      <c r="M19" s="23"/>
      <c r="N19" s="23"/>
      <c r="O19" s="23"/>
    </row>
    <row r="20" spans="1:15" ht="11.25" customHeight="1">
      <c r="A20" s="14" t="s">
        <v>68</v>
      </c>
      <c r="B20" s="25" t="str">
        <f>IF(J20="","",TEXT(ROUND(J20,(IF(B$6="",100,B$6)-1)-INT(LOG(ABS(J20)+(J20=0)))),"#,##0"&amp;IF(INT(LOG(ABS(ROUND(J20,(IF(B$6="",100,B$6)-1)-INT(LOG(ABS(J20)+(J20=0)))))+(ROUND(J20,(IF(B$6="",100,B$6)-1)-INT(LOG(ABS(J20)+(J20=0))))=0)))+1&gt;=IF(B$6="",100,B$6),"",IF(B$7&gt;0,".","")&amp;REPT("0",IF(IF(B$6="",100,B$6)-INT(LOG(ABS(ROUND(J20,(IF(B$6="",100,B$6)-1)-INT(LOG(ABS(J20)+(J20=0)))))+(ROUND(J20,(IF(B$6="",100,B$6)-1)-INT(LOG(ABS(J20)+(J20=0))))=0)))-1&gt;B$7,B$7,IF(B$6="",100,B$6)-INT(LOG(ABS(ROUND(J20,(IF(B$6="",100,B$6)-1)-INT(LOG(ABS(J20)+(J20=0)))))+(ROUND(J20,(IF(B$6="",100,B$6)-1)-INT(LOG(ABS(J20)+(J20=0))))=0)))-1)))))</f>
        <v/>
      </c>
      <c r="C20" s="25" t="str">
        <f>IF(K20="","",TEXT(ROUND(K20,(IF(C$6="",100,C$6)-1)-INT(LOG(ABS(K20)+(K20=0)))),"#,##0"&amp;IF(INT(LOG(ABS(ROUND(K20,(IF(C$6="",100,C$6)-1)-INT(LOG(ABS(K20)+(K20=0)))))+(ROUND(K20,(IF(C$6="",100,C$6)-1)-INT(LOG(ABS(K20)+(K20=0))))=0)))+1&gt;=IF(C$6="",100,C$6),"",IF(C$7&gt;0,".","")&amp;REPT("0",IF(IF(C$6="",100,C$6)-INT(LOG(ABS(ROUND(K20,(IF(C$6="",100,C$6)-1)-INT(LOG(ABS(K20)+(K20=0)))))+(ROUND(K20,(IF(C$6="",100,C$6)-1)-INT(LOG(ABS(K20)+(K20=0))))=0)))-1&gt;C$7,C$7,IF(C$6="",100,C$6)-INT(LOG(ABS(ROUND(K20,(IF(C$6="",100,C$6)-1)-INT(LOG(ABS(K20)+(K20=0)))))+(ROUND(K20,(IF(C$6="",100,C$6)-1)-INT(LOG(ABS(K20)+(K20=0))))=0)))-1)))))</f>
        <v/>
      </c>
      <c r="D20" s="12" t="s">
        <v>5</v>
      </c>
      <c r="E20" s="12" t="s">
        <v>5</v>
      </c>
      <c r="F20" s="12" t="s">
        <v>5</v>
      </c>
      <c r="G20" s="12" t="s">
        <v>5</v>
      </c>
      <c r="H20" s="16" t="s">
        <v>203</v>
      </c>
      <c r="J20" s="40" t="str">
        <f>IF(COUNT(J8:J19)=0,"",SUM(J8:J19))</f>
        <v/>
      </c>
      <c r="K20" s="40" t="str">
        <f>IF(COUNT(K8:K19)=0,"",SUM(K8:K19))</f>
        <v/>
      </c>
      <c r="L20" s="43" t="s">
        <v>5</v>
      </c>
      <c r="M20" s="43" t="s">
        <v>5</v>
      </c>
      <c r="N20" s="43" t="s">
        <v>5</v>
      </c>
      <c r="O20" s="43" t="s">
        <v>5</v>
      </c>
    </row>
    <row r="21" spans="1:15" ht="11.25" customHeight="1">
      <c r="A21" s="15" t="s">
        <v>157</v>
      </c>
      <c r="B21" s="23" t="str">
        <f>IF(J21="","",TEXT(ROUND(J21,(IF(B$6="",100,B$6)-1)-INT(LOG(ABS(J21)+(J21=0)))),"#,##0"&amp;IF(INT(LOG(ABS(ROUND(J21,(IF(B$6="",100,B$6)-1)-INT(LOG(ABS(J21)+(J21=0)))))+(ROUND(J21,(IF(B$6="",100,B$6)-1)-INT(LOG(ABS(J21)+(J21=0))))=0)))+1&gt;=IF(B$6="",100,B$6),"",IF(B$7&gt;0,".","")&amp;REPT("0",IF(IF(B$6="",100,B$6)-INT(LOG(ABS(ROUND(J21,(IF(B$6="",100,B$6)-1)-INT(LOG(ABS(J21)+(J21=0)))))+(ROUND(J21,(IF(B$6="",100,B$6)-1)-INT(LOG(ABS(J21)+(J21=0))))=0)))-1&gt;B$7,B$7,IF(B$6="",100,B$6)-INT(LOG(ABS(ROUND(J21,(IF(B$6="",100,B$6)-1)-INT(LOG(ABS(J21)+(J21=0)))))+(ROUND(J21,(IF(B$6="",100,B$6)-1)-INT(LOG(ABS(J21)+(J21=0))))=0)))-1)))))</f>
        <v/>
      </c>
      <c r="C21" s="23" t="str">
        <f>IF(K21="","",TEXT(ROUND(K21,(IF(C$6="",100,C$6)-1)-INT(LOG(ABS(K21)+(K21=0)))),"#,##0"&amp;IF(INT(LOG(ABS(ROUND(K21,(IF(C$6="",100,C$6)-1)-INT(LOG(ABS(K21)+(K21=0)))))+(ROUND(K21,(IF(C$6="",100,C$6)-1)-INT(LOG(ABS(K21)+(K21=0))))=0)))+1&gt;=IF(C$6="",100,C$6),"",IF(C$7&gt;0,".","")&amp;REPT("0",IF(IF(C$6="",100,C$6)-INT(LOG(ABS(ROUND(K21,(IF(C$6="",100,C$6)-1)-INT(LOG(ABS(K21)+(K21=0)))))+(ROUND(K21,(IF(C$6="",100,C$6)-1)-INT(LOG(ABS(K21)+(K21=0))))=0)))-1&gt;C$7,C$7,IF(C$6="",100,C$6)-INT(LOG(ABS(ROUND(K21,(IF(C$6="",100,C$6)-1)-INT(LOG(ABS(K21)+(K21=0)))))+(ROUND(K21,(IF(C$6="",100,C$6)-1)-INT(LOG(ABS(K21)+(K21=0))))=0)))-1)))))</f>
        <v/>
      </c>
      <c r="D21" s="23" t="str">
        <f>IF(L21="","",TEXT(ROUND(L21,(IF(D$6="",100,D$6)-1)-INT(LOG(ABS(L21)+(L21=0)))),"#,##0"&amp;IF(INT(LOG(ABS(ROUND(L21,(IF(D$6="",100,D$6)-1)-INT(LOG(ABS(L21)+(L21=0)))))+(ROUND(L21,(IF(D$6="",100,D$6)-1)-INT(LOG(ABS(L21)+(L21=0))))=0)))+1&gt;=IF(D$6="",100,D$6),"",IF(D$7&gt;0,".","")&amp;REPT("0",IF(IF(D$6="",100,D$6)-INT(LOG(ABS(ROUND(L21,(IF(D$6="",100,D$6)-1)-INT(LOG(ABS(L21)+(L21=0)))))+(ROUND(L21,(IF(D$6="",100,D$6)-1)-INT(LOG(ABS(L21)+(L21=0))))=0)))-1&gt;D$7,D$7,IF(D$6="",100,D$6)-INT(LOG(ABS(ROUND(L21,(IF(D$6="",100,D$6)-1)-INT(LOG(ABS(L21)+(L21=0)))))+(ROUND(L21,(IF(D$6="",100,D$6)-1)-INT(LOG(ABS(L21)+(L21=0))))=0)))-1)))))</f>
        <v/>
      </c>
      <c r="E21" s="23" t="str">
        <f>IF(M21="","",TEXT(ROUND(M21,(IF(E$6="",100,E$6)-1)-INT(LOG(ABS(M21)+(M21=0)))),"#,##0"&amp;IF(INT(LOG(ABS(ROUND(M21,(IF(E$6="",100,E$6)-1)-INT(LOG(ABS(M21)+(M21=0)))))+(ROUND(M21,(IF(E$6="",100,E$6)-1)-INT(LOG(ABS(M21)+(M21=0))))=0)))+1&gt;=IF(E$6="",100,E$6),"",IF(E$7&gt;0,".","")&amp;REPT("0",IF(IF(E$6="",100,E$6)-INT(LOG(ABS(ROUND(M21,(IF(E$6="",100,E$6)-1)-INT(LOG(ABS(M21)+(M21=0)))))+(ROUND(M21,(IF(E$6="",100,E$6)-1)-INT(LOG(ABS(M21)+(M21=0))))=0)))-1&gt;E$7,E$7,IF(E$6="",100,E$6)-INT(LOG(ABS(ROUND(M21,(IF(E$6="",100,E$6)-1)-INT(LOG(ABS(M21)+(M21=0)))))+(ROUND(M21,(IF(E$6="",100,E$6)-1)-INT(LOG(ABS(M21)+(M21=0))))=0)))-1)))))</f>
        <v/>
      </c>
      <c r="F21" s="23" t="str">
        <f>IF(N21="","",TEXT(ROUND(N21,(IF(F$6="",100,F$6)-1)-INT(LOG(ABS(N21)+(N21=0)))),"#,##0"&amp;IF(INT(LOG(ABS(ROUND(N21,(IF(F$6="",100,F$6)-1)-INT(LOG(ABS(N21)+(N21=0)))))+(ROUND(N21,(IF(F$6="",100,F$6)-1)-INT(LOG(ABS(N21)+(N21=0))))=0)))+1&gt;=IF(F$6="",100,F$6),"",IF(F$7&gt;0,".","")&amp;REPT("0",IF(IF(F$6="",100,F$6)-INT(LOG(ABS(ROUND(N21,(IF(F$6="",100,F$6)-1)-INT(LOG(ABS(N21)+(N21=0)))))+(ROUND(N21,(IF(F$6="",100,F$6)-1)-INT(LOG(ABS(N21)+(N21=0))))=0)))-1&gt;F$7,F$7,IF(F$6="",100,F$6)-INT(LOG(ABS(ROUND(N21,(IF(F$6="",100,F$6)-1)-INT(LOG(ABS(N21)+(N21=0)))))+(ROUND(N21,(IF(F$6="",100,F$6)-1)-INT(LOG(ABS(N21)+(N21=0))))=0)))-1)))))</f>
        <v/>
      </c>
      <c r="G21" s="23" t="str">
        <f>IF(O21="","",TEXT(ROUND(O21,(IF(G$6="",100,G$6)-1)-INT(LOG(ABS(O21)+(O21=0)))),"#,##0"&amp;IF(INT(LOG(ABS(ROUND(O21,(IF(G$6="",100,G$6)-1)-INT(LOG(ABS(O21)+(O21=0)))))+(ROUND(O21,(IF(G$6="",100,G$6)-1)-INT(LOG(ABS(O21)+(O21=0))))=0)))+1&gt;=IF(G$6="",100,G$6),"",IF(G$7&gt;0,".","")&amp;REPT("0",IF(IF(G$6="",100,G$6)-INT(LOG(ABS(ROUND(O21,(IF(G$6="",100,G$6)-1)-INT(LOG(ABS(O21)+(O21=0)))))+(ROUND(O21,(IF(G$6="",100,G$6)-1)-INT(LOG(ABS(O21)+(O21=0))))=0)))-1&gt;G$7,G$7,IF(G$6="",100,G$6)-INT(LOG(ABS(ROUND(O21,(IF(G$6="",100,G$6)-1)-INT(LOG(ABS(O21)+(O21=0)))))+(ROUND(O21,(IF(G$6="",100,G$6)-1)-INT(LOG(ABS(O21)+(O21=0))))=0)))-1)))))</f>
        <v/>
      </c>
      <c r="H21" s="4" t="s">
        <v>204</v>
      </c>
      <c r="J21" s="40" t="str">
        <f>IF(COUNT(J8:J19)=0,"",AVERAGE(J8:J19))</f>
        <v/>
      </c>
      <c r="K21" s="40" t="str">
        <f>IF(COUNT(K8:K19)=0,"",AVERAGE(K8:K19))</f>
        <v/>
      </c>
      <c r="L21" s="40" t="str">
        <f>IF(OR(J20="",K20=""),"",J20/K20*1000)</f>
        <v/>
      </c>
      <c r="M21" s="40" t="str">
        <f>IF(COUNT(M8:M19)=0,"",AVERAGE(M8:M19))</f>
        <v/>
      </c>
      <c r="N21" s="40" t="str">
        <f>IF(COUNT(N8:N19)=0,"",AVERAGE(N8:N19))</f>
        <v/>
      </c>
      <c r="O21" s="40" t="str">
        <f>IF(COUNT(O8:O19)=0,"",AVERAGE(O8:O19))</f>
        <v/>
      </c>
    </row>
    <row r="22" spans="1:15" ht="11.25" customHeight="1"/>
    <row r="23" spans="1:15" ht="19.5" customHeight="1"/>
    <row r="24" spans="1:15" ht="11.25" customHeight="1"/>
    <row r="25" spans="1:15" ht="11.25" customHeight="1"/>
    <row r="26" spans="1:15" ht="11.25" customHeight="1"/>
    <row r="27" spans="1:15" ht="11.25" customHeight="1"/>
    <row r="28" spans="1:15" ht="11.25" customHeight="1"/>
    <row r="29" spans="1:15" ht="11.25" customHeight="1"/>
    <row r="30" spans="1:15" ht="11.25" customHeight="1"/>
    <row r="31" spans="1:15" ht="11.25" customHeight="1"/>
    <row r="32" spans="1:15" ht="11.25" customHeight="1"/>
    <row r="33" ht="11.25" customHeight="1"/>
    <row r="34" ht="11.25" customHeight="1"/>
    <row r="35" ht="11.25" customHeight="1"/>
    <row r="36" ht="11.25" customHeight="1"/>
    <row r="37" ht="11.25" customHeight="1"/>
    <row r="38" ht="11.25" customHeight="1"/>
    <row r="39" ht="11.25" customHeight="1"/>
  </sheetData>
  <mergeCells count="9">
    <mergeCell ref="E3:G3"/>
    <mergeCell ref="M3:O3"/>
    <mergeCell ref="A3:A4"/>
    <mergeCell ref="B3:B4"/>
    <mergeCell ref="C3:C4"/>
    <mergeCell ref="D3:D4"/>
    <mergeCell ref="J3:J4"/>
    <mergeCell ref="K3:K4"/>
    <mergeCell ref="L3:L4"/>
  </mergeCells>
  <phoneticPr fontId="3"/>
  <conditionalFormatting sqref="J20:O21">
    <cfRule type="expression" dxfId="6" priority="5">
      <formula>INDIRECT(ADDRESS(ROW(),COLUMN()))=TRUNC(INDIRECT(ADDRESS(ROW(),COLUMN())))</formula>
    </cfRule>
  </conditionalFormatting>
  <conditionalFormatting sqref="D20">
    <cfRule type="expression" dxfId="5" priority="4">
      <formula>INDIRECT(ADDRESS(ROW(),COLUMN()))=TRUNC(INDIRECT(ADDRESS(ROW(),COLUMN())))</formula>
    </cfRule>
  </conditionalFormatting>
  <conditionalFormatting sqref="E20">
    <cfRule type="expression" dxfId="4" priority="3">
      <formula>INDIRECT(ADDRESS(ROW(),COLUMN()))=TRUNC(INDIRECT(ADDRESS(ROW(),COLUMN())))</formula>
    </cfRule>
  </conditionalFormatting>
  <conditionalFormatting sqref="F20">
    <cfRule type="expression" dxfId="3" priority="2">
      <formula>INDIRECT(ADDRESS(ROW(),COLUMN()))=TRUNC(INDIRECT(ADDRESS(ROW(),COLUMN())))</formula>
    </cfRule>
  </conditionalFormatting>
  <conditionalFormatting sqref="G20">
    <cfRule type="expression" dxfId="2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fitToWidth="1" fitToHeight="1" orientation="landscape" usePrinterDefaults="1" horizontalDpi="65533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X23"/>
  <sheetViews>
    <sheetView view="pageBreakPreview" zoomScaleSheetLayoutView="100" workbookViewId="0">
      <selection activeCell="X1" sqref="X1"/>
    </sheetView>
  </sheetViews>
  <sheetFormatPr defaultRowHeight="9.6"/>
  <cols>
    <col min="1" max="1" width="6.125" style="1" customWidth="1"/>
    <col min="2" max="2" width="6.625" style="1" customWidth="1"/>
    <col min="3" max="4" width="3.625" style="1" customWidth="1"/>
    <col min="5" max="5" width="6.625" style="1" customWidth="1"/>
    <col min="6" max="13" width="3.625" style="1" customWidth="1"/>
    <col min="14" max="17" width="7.625" style="1" customWidth="1"/>
    <col min="18" max="18" width="4.625" style="1" customWidth="1"/>
    <col min="19" max="20" width="3.625" style="1" customWidth="1"/>
    <col min="21" max="21" width="5.875" style="1" customWidth="1"/>
    <col min="22" max="22" width="6" style="1" customWidth="1"/>
    <col min="23" max="23" width="31.875" style="1" customWidth="1"/>
    <col min="24" max="45" width="4.625" style="1" customWidth="1"/>
    <col min="46" max="16384" width="9" style="1" customWidth="1"/>
  </cols>
  <sheetData>
    <row r="1" spans="1:50" s="2" customFormat="1" ht="21" customHeight="1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spans="1:50" s="2" customFormat="1" ht="21" customHeight="1">
      <c r="A2" s="7" t="str">
        <f>"7.嫌気性消化槽運転状況　"&amp;Z2&amp;"年度分"</f>
        <v>7.嫌気性消化槽運転状況　年度分</v>
      </c>
      <c r="B2" s="7"/>
      <c r="C2" s="7"/>
      <c r="D2" s="7"/>
      <c r="E2" s="7"/>
      <c r="F2" s="7"/>
      <c r="G2" s="7"/>
      <c r="H2" s="7"/>
      <c r="I2" s="7"/>
      <c r="J2" s="7"/>
      <c r="K2" s="7"/>
      <c r="L2" s="93"/>
      <c r="P2" s="20"/>
      <c r="U2" s="20"/>
      <c r="W2" s="28"/>
      <c r="Y2" s="38" t="s">
        <v>58</v>
      </c>
      <c r="Z2" s="41"/>
      <c r="AA2" s="103"/>
    </row>
    <row r="3" spans="1:50" s="2" customFormat="1" ht="12" customHeight="1">
      <c r="A3" s="8" t="s">
        <v>43</v>
      </c>
      <c r="B3" s="15" t="s">
        <v>162</v>
      </c>
      <c r="C3" s="91"/>
      <c r="D3" s="94"/>
      <c r="E3" s="15" t="s">
        <v>163</v>
      </c>
      <c r="F3" s="91"/>
      <c r="G3" s="94"/>
      <c r="H3" s="15" t="s">
        <v>164</v>
      </c>
      <c r="I3" s="91"/>
      <c r="J3" s="91"/>
      <c r="K3" s="94"/>
      <c r="L3" s="81" t="s">
        <v>168</v>
      </c>
      <c r="M3" s="81" t="s">
        <v>169</v>
      </c>
      <c r="N3" s="15" t="s">
        <v>170</v>
      </c>
      <c r="O3" s="91"/>
      <c r="P3" s="91"/>
      <c r="Q3" s="91"/>
      <c r="R3" s="91"/>
      <c r="S3" s="91"/>
      <c r="T3" s="91"/>
      <c r="U3" s="94"/>
      <c r="V3" s="81" t="s">
        <v>178</v>
      </c>
      <c r="Y3" s="15" t="s">
        <v>162</v>
      </c>
      <c r="Z3" s="91"/>
      <c r="AA3" s="94"/>
      <c r="AB3" s="15" t="s">
        <v>163</v>
      </c>
      <c r="AC3" s="91"/>
      <c r="AD3" s="94"/>
      <c r="AE3" s="15" t="s">
        <v>164</v>
      </c>
      <c r="AF3" s="91"/>
      <c r="AG3" s="91"/>
      <c r="AH3" s="94"/>
      <c r="AI3" s="81" t="s">
        <v>168</v>
      </c>
      <c r="AJ3" s="81" t="s">
        <v>169</v>
      </c>
      <c r="AK3" s="15" t="s">
        <v>170</v>
      </c>
      <c r="AL3" s="91"/>
      <c r="AM3" s="91"/>
      <c r="AN3" s="91"/>
      <c r="AO3" s="91"/>
      <c r="AP3" s="91"/>
      <c r="AQ3" s="91"/>
      <c r="AR3" s="94"/>
      <c r="AS3" s="81" t="s">
        <v>178</v>
      </c>
    </row>
    <row r="4" spans="1:50" s="3" customFormat="1" ht="48" customHeight="1">
      <c r="A4" s="9"/>
      <c r="B4" s="102" t="s">
        <v>159</v>
      </c>
      <c r="C4" s="102" t="s">
        <v>160</v>
      </c>
      <c r="D4" s="81" t="s">
        <v>161</v>
      </c>
      <c r="E4" s="102" t="s">
        <v>207</v>
      </c>
      <c r="F4" s="102" t="s">
        <v>160</v>
      </c>
      <c r="G4" s="81" t="s">
        <v>161</v>
      </c>
      <c r="H4" s="9" t="str">
        <f>IF(AE4="","",AE4)</f>
        <v>No.1</v>
      </c>
      <c r="I4" s="9" t="str">
        <f>IF(AF4="","",AF4)</f>
        <v>No.3</v>
      </c>
      <c r="J4" s="9" t="str">
        <f>IF(AG4="","",AG4)</f>
        <v/>
      </c>
      <c r="K4" s="9" t="str">
        <f>IF(AH4="","",AH4)</f>
        <v/>
      </c>
      <c r="L4" s="84"/>
      <c r="M4" s="84"/>
      <c r="N4" s="84" t="s">
        <v>171</v>
      </c>
      <c r="O4" s="84" t="s">
        <v>172</v>
      </c>
      <c r="P4" s="84" t="s">
        <v>173</v>
      </c>
      <c r="Q4" s="84" t="s">
        <v>174</v>
      </c>
      <c r="R4" s="140" t="s">
        <v>119</v>
      </c>
      <c r="S4" s="84" t="s">
        <v>176</v>
      </c>
      <c r="T4" s="84" t="s">
        <v>154</v>
      </c>
      <c r="U4" s="84" t="s">
        <v>177</v>
      </c>
      <c r="V4" s="84"/>
      <c r="W4" s="3"/>
      <c r="X4" s="3"/>
      <c r="Y4" s="102" t="s">
        <v>159</v>
      </c>
      <c r="Z4" s="102" t="s">
        <v>160</v>
      </c>
      <c r="AA4" s="81" t="s">
        <v>161</v>
      </c>
      <c r="AB4" s="102" t="s">
        <v>207</v>
      </c>
      <c r="AC4" s="102" t="s">
        <v>160</v>
      </c>
      <c r="AD4" s="81" t="s">
        <v>161</v>
      </c>
      <c r="AE4" s="9" t="s">
        <v>166</v>
      </c>
      <c r="AF4" s="9" t="s">
        <v>167</v>
      </c>
      <c r="AG4" s="9"/>
      <c r="AH4" s="84"/>
      <c r="AI4" s="84"/>
      <c r="AJ4" s="84"/>
      <c r="AK4" s="84" t="s">
        <v>171</v>
      </c>
      <c r="AL4" s="84" t="s">
        <v>172</v>
      </c>
      <c r="AM4" s="84" t="s">
        <v>173</v>
      </c>
      <c r="AN4" s="84" t="s">
        <v>174</v>
      </c>
      <c r="AO4" s="140" t="s">
        <v>119</v>
      </c>
      <c r="AP4" s="84" t="s">
        <v>176</v>
      </c>
      <c r="AQ4" s="84" t="s">
        <v>154</v>
      </c>
      <c r="AR4" s="84" t="s">
        <v>177</v>
      </c>
      <c r="AS4" s="84"/>
      <c r="AT4" s="3"/>
      <c r="AU4" s="3"/>
      <c r="AV4" s="3"/>
      <c r="AW4" s="3"/>
      <c r="AX4" s="3"/>
    </row>
    <row r="5" spans="1:50" ht="11.4">
      <c r="A5" s="10"/>
      <c r="B5" s="35" t="s">
        <v>3</v>
      </c>
      <c r="C5" s="35" t="s">
        <v>140</v>
      </c>
      <c r="D5" s="35" t="s">
        <v>140</v>
      </c>
      <c r="E5" s="35" t="s">
        <v>3</v>
      </c>
      <c r="F5" s="35" t="s">
        <v>140</v>
      </c>
      <c r="G5" s="35" t="s">
        <v>140</v>
      </c>
      <c r="H5" s="35" t="s">
        <v>106</v>
      </c>
      <c r="I5" s="35" t="s">
        <v>106</v>
      </c>
      <c r="J5" s="35" t="s">
        <v>106</v>
      </c>
      <c r="K5" s="35" t="s">
        <v>106</v>
      </c>
      <c r="L5" s="35" t="s">
        <v>26</v>
      </c>
      <c r="M5" s="35" t="s">
        <v>140</v>
      </c>
      <c r="N5" s="35" t="s">
        <v>3</v>
      </c>
      <c r="O5" s="35" t="s">
        <v>3</v>
      </c>
      <c r="P5" s="35" t="s">
        <v>3</v>
      </c>
      <c r="Q5" s="35" t="s">
        <v>3</v>
      </c>
      <c r="R5" s="35"/>
      <c r="S5" s="35" t="s">
        <v>140</v>
      </c>
      <c r="T5" s="35" t="s">
        <v>140</v>
      </c>
      <c r="U5" s="35" t="s">
        <v>83</v>
      </c>
      <c r="V5" s="21" t="s">
        <v>32</v>
      </c>
      <c r="W5" s="95"/>
      <c r="X5" s="96"/>
      <c r="Y5" s="35" t="s">
        <v>3</v>
      </c>
      <c r="Z5" s="35" t="s">
        <v>140</v>
      </c>
      <c r="AA5" s="35" t="s">
        <v>140</v>
      </c>
      <c r="AB5" s="35" t="s">
        <v>3</v>
      </c>
      <c r="AC5" s="35" t="s">
        <v>140</v>
      </c>
      <c r="AD5" s="35" t="s">
        <v>140</v>
      </c>
      <c r="AE5" s="35" t="s">
        <v>106</v>
      </c>
      <c r="AF5" s="35" t="s">
        <v>106</v>
      </c>
      <c r="AG5" s="35" t="s">
        <v>106</v>
      </c>
      <c r="AH5" s="35" t="s">
        <v>106</v>
      </c>
      <c r="AI5" s="35" t="s">
        <v>26</v>
      </c>
      <c r="AJ5" s="35" t="s">
        <v>140</v>
      </c>
      <c r="AK5" s="35" t="s">
        <v>3</v>
      </c>
      <c r="AL5" s="35" t="s">
        <v>3</v>
      </c>
      <c r="AM5" s="35" t="s">
        <v>3</v>
      </c>
      <c r="AN5" s="35" t="s">
        <v>3</v>
      </c>
      <c r="AO5" s="35"/>
      <c r="AP5" s="35" t="s">
        <v>140</v>
      </c>
      <c r="AQ5" s="35" t="s">
        <v>140</v>
      </c>
      <c r="AR5" s="35" t="s">
        <v>83</v>
      </c>
      <c r="AS5" s="21" t="s">
        <v>32</v>
      </c>
    </row>
    <row r="6" spans="1:50" ht="11.25" customHeight="1">
      <c r="A6" s="79" t="s">
        <v>76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31"/>
      <c r="X6" s="37"/>
      <c r="Y6" s="12"/>
      <c r="Z6" s="12"/>
      <c r="AA6" s="12"/>
      <c r="AB6" s="44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45"/>
      <c r="AU6" s="57"/>
      <c r="AV6" s="57"/>
      <c r="AW6" s="57"/>
      <c r="AX6" s="57"/>
    </row>
    <row r="7" spans="1:50" ht="11.25" customHeight="1">
      <c r="A7" s="79" t="s">
        <v>52</v>
      </c>
      <c r="B7" s="22">
        <v>1</v>
      </c>
      <c r="C7" s="22">
        <v>1</v>
      </c>
      <c r="D7" s="22">
        <v>1</v>
      </c>
      <c r="E7" s="22">
        <v>1</v>
      </c>
      <c r="F7" s="22">
        <v>1</v>
      </c>
      <c r="G7" s="22">
        <v>1</v>
      </c>
      <c r="H7" s="22">
        <v>1</v>
      </c>
      <c r="I7" s="22">
        <v>1</v>
      </c>
      <c r="J7" s="22">
        <v>1</v>
      </c>
      <c r="K7" s="22">
        <v>1</v>
      </c>
      <c r="L7" s="22">
        <v>1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1</v>
      </c>
      <c r="S7" s="22">
        <v>0</v>
      </c>
      <c r="T7" s="22">
        <v>0</v>
      </c>
      <c r="U7" s="22">
        <v>0</v>
      </c>
      <c r="V7" s="22">
        <v>0</v>
      </c>
      <c r="W7" s="31"/>
      <c r="X7" s="37"/>
      <c r="Y7" s="12"/>
      <c r="Z7" s="12"/>
      <c r="AA7" s="12"/>
      <c r="AB7" s="12"/>
      <c r="AC7" s="98"/>
      <c r="AD7" s="12"/>
      <c r="AE7" s="12"/>
      <c r="AF7" s="12"/>
      <c r="AG7" s="12"/>
      <c r="AH7" s="12"/>
      <c r="AI7" s="12"/>
      <c r="AJ7" s="12"/>
      <c r="AK7" s="12"/>
      <c r="AL7" s="44"/>
      <c r="AM7" s="44"/>
      <c r="AN7" s="44"/>
      <c r="AO7" s="44"/>
      <c r="AP7" s="44"/>
      <c r="AQ7" s="44"/>
      <c r="AR7" s="44"/>
      <c r="AS7" s="44"/>
      <c r="AT7" s="95"/>
      <c r="AU7" s="4"/>
      <c r="AV7" s="4"/>
      <c r="AW7" s="4"/>
      <c r="AX7" s="4"/>
    </row>
    <row r="8" spans="1:50" ht="11.25" customHeight="1">
      <c r="A8" s="38">
        <v>4</v>
      </c>
      <c r="B8" s="83" t="str">
        <f t="shared" ref="B8:V19" si="0">IF(Y8="","",TEXT(ROUND(Y8,(IF(B$6="",100,B$6)-1)-INT(LOG(ABS(Y8)+(Y8=0)))),"#,##0"&amp;IF(INT(LOG(ABS(ROUND(Y8,(IF(B$6="",100,B$6)-1)-INT(LOG(ABS(Y8)+(Y8=0)))))+(ROUND(Y8,(IF(B$6="",100,B$6)-1)-INT(LOG(ABS(Y8)+(Y8=0))))=0)))+1&gt;=IF(B$6="",100,B$6),"",IF(B$7&gt;0,".","")&amp;REPT("0",IF(IF(B$6="",100,B$6)-INT(LOG(ABS(ROUND(Y8,(IF(B$6="",100,B$6)-1)-INT(LOG(ABS(Y8)+(Y8=0)))))+(ROUND(Y8,(IF(B$6="",100,B$6)-1)-INT(LOG(ABS(Y8)+(Y8=0))))=0)))-1&gt;B$7,B$7,IF(B$6="",100,B$6)-INT(LOG(ABS(ROUND(Y8,(IF(B$6="",100,B$6)-1)-INT(LOG(ABS(Y8)+(Y8=0)))))+(ROUND(Y8,(IF(B$6="",100,B$6)-1)-INT(LOG(ABS(Y8)+(Y8=0))))=0)))-1)))))</f>
        <v/>
      </c>
      <c r="C8" s="83" t="str">
        <f t="shared" si="0"/>
        <v/>
      </c>
      <c r="D8" s="83" t="str">
        <f t="shared" si="0"/>
        <v/>
      </c>
      <c r="E8" s="83" t="str">
        <f t="shared" si="0"/>
        <v/>
      </c>
      <c r="F8" s="83" t="str">
        <f t="shared" si="0"/>
        <v/>
      </c>
      <c r="G8" s="83" t="str">
        <f t="shared" si="0"/>
        <v/>
      </c>
      <c r="H8" s="83" t="str">
        <f t="shared" si="0"/>
        <v/>
      </c>
      <c r="I8" s="83" t="str">
        <f t="shared" si="0"/>
        <v/>
      </c>
      <c r="J8" s="83" t="str">
        <f t="shared" si="0"/>
        <v/>
      </c>
      <c r="K8" s="83" t="str">
        <f t="shared" si="0"/>
        <v/>
      </c>
      <c r="L8" s="83" t="str">
        <f t="shared" si="0"/>
        <v/>
      </c>
      <c r="M8" s="83" t="str">
        <f t="shared" si="0"/>
        <v/>
      </c>
      <c r="N8" s="83" t="str">
        <f t="shared" si="0"/>
        <v/>
      </c>
      <c r="O8" s="83" t="str">
        <f t="shared" si="0"/>
        <v/>
      </c>
      <c r="P8" s="83" t="str">
        <f t="shared" si="0"/>
        <v/>
      </c>
      <c r="Q8" s="83" t="str">
        <f t="shared" si="0"/>
        <v/>
      </c>
      <c r="R8" s="83" t="str">
        <f t="shared" si="0"/>
        <v/>
      </c>
      <c r="S8" s="83" t="str">
        <f t="shared" si="0"/>
        <v/>
      </c>
      <c r="T8" s="83" t="str">
        <f t="shared" si="0"/>
        <v/>
      </c>
      <c r="U8" s="83" t="str">
        <f t="shared" si="0"/>
        <v/>
      </c>
      <c r="V8" s="83" t="str">
        <f t="shared" si="0"/>
        <v/>
      </c>
      <c r="W8" s="95"/>
      <c r="X8" s="96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</row>
    <row r="9" spans="1:50" ht="11.25" customHeight="1">
      <c r="A9" s="38">
        <v>5</v>
      </c>
      <c r="B9" s="83" t="str">
        <f t="shared" si="0"/>
        <v/>
      </c>
      <c r="C9" s="83" t="str">
        <f t="shared" si="0"/>
        <v/>
      </c>
      <c r="D9" s="83" t="str">
        <f t="shared" si="0"/>
        <v/>
      </c>
      <c r="E9" s="83" t="str">
        <f t="shared" si="0"/>
        <v/>
      </c>
      <c r="F9" s="83" t="str">
        <f t="shared" si="0"/>
        <v/>
      </c>
      <c r="G9" s="83" t="str">
        <f t="shared" si="0"/>
        <v/>
      </c>
      <c r="H9" s="83" t="str">
        <f t="shared" si="0"/>
        <v/>
      </c>
      <c r="I9" s="83" t="str">
        <f t="shared" si="0"/>
        <v/>
      </c>
      <c r="J9" s="83" t="str">
        <f t="shared" si="0"/>
        <v/>
      </c>
      <c r="K9" s="83" t="str">
        <f t="shared" si="0"/>
        <v/>
      </c>
      <c r="L9" s="83" t="str">
        <f t="shared" si="0"/>
        <v/>
      </c>
      <c r="M9" s="83" t="str">
        <f t="shared" si="0"/>
        <v/>
      </c>
      <c r="N9" s="83" t="str">
        <f t="shared" si="0"/>
        <v/>
      </c>
      <c r="O9" s="83" t="str">
        <f t="shared" si="0"/>
        <v/>
      </c>
      <c r="P9" s="83" t="str">
        <f t="shared" si="0"/>
        <v/>
      </c>
      <c r="Q9" s="83" t="str">
        <f t="shared" si="0"/>
        <v/>
      </c>
      <c r="R9" s="83" t="str">
        <f t="shared" si="0"/>
        <v/>
      </c>
      <c r="S9" s="83" t="str">
        <f t="shared" si="0"/>
        <v/>
      </c>
      <c r="T9" s="83" t="str">
        <f t="shared" si="0"/>
        <v/>
      </c>
      <c r="U9" s="83" t="str">
        <f t="shared" si="0"/>
        <v/>
      </c>
      <c r="V9" s="83" t="str">
        <f t="shared" si="0"/>
        <v/>
      </c>
      <c r="W9" s="95"/>
      <c r="X9" s="96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</row>
    <row r="10" spans="1:50" ht="11.25" customHeight="1">
      <c r="A10" s="38">
        <v>6</v>
      </c>
      <c r="B10" s="83" t="str">
        <f t="shared" si="0"/>
        <v/>
      </c>
      <c r="C10" s="83" t="str">
        <f t="shared" si="0"/>
        <v/>
      </c>
      <c r="D10" s="83" t="str">
        <f t="shared" si="0"/>
        <v/>
      </c>
      <c r="E10" s="83" t="str">
        <f t="shared" si="0"/>
        <v/>
      </c>
      <c r="F10" s="83" t="str">
        <f t="shared" si="0"/>
        <v/>
      </c>
      <c r="G10" s="83" t="str">
        <f t="shared" si="0"/>
        <v/>
      </c>
      <c r="H10" s="83" t="str">
        <f t="shared" si="0"/>
        <v/>
      </c>
      <c r="I10" s="83" t="str">
        <f t="shared" si="0"/>
        <v/>
      </c>
      <c r="J10" s="83" t="str">
        <f t="shared" si="0"/>
        <v/>
      </c>
      <c r="K10" s="83" t="str">
        <f t="shared" si="0"/>
        <v/>
      </c>
      <c r="L10" s="83" t="str">
        <f t="shared" si="0"/>
        <v/>
      </c>
      <c r="M10" s="83" t="str">
        <f t="shared" si="0"/>
        <v/>
      </c>
      <c r="N10" s="83" t="str">
        <f t="shared" si="0"/>
        <v/>
      </c>
      <c r="O10" s="83" t="str">
        <f t="shared" si="0"/>
        <v/>
      </c>
      <c r="P10" s="83" t="str">
        <f t="shared" si="0"/>
        <v/>
      </c>
      <c r="Q10" s="83" t="str">
        <f t="shared" si="0"/>
        <v/>
      </c>
      <c r="R10" s="83" t="str">
        <f t="shared" si="0"/>
        <v/>
      </c>
      <c r="S10" s="83" t="str">
        <f t="shared" si="0"/>
        <v/>
      </c>
      <c r="T10" s="83" t="str">
        <f t="shared" si="0"/>
        <v/>
      </c>
      <c r="U10" s="83" t="str">
        <f t="shared" si="0"/>
        <v/>
      </c>
      <c r="V10" s="83" t="str">
        <f t="shared" si="0"/>
        <v/>
      </c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</row>
    <row r="11" spans="1:50" ht="11.25" customHeight="1">
      <c r="A11" s="38">
        <v>7</v>
      </c>
      <c r="B11" s="83" t="str">
        <f t="shared" si="0"/>
        <v/>
      </c>
      <c r="C11" s="83" t="str">
        <f t="shared" si="0"/>
        <v/>
      </c>
      <c r="D11" s="83" t="str">
        <f t="shared" si="0"/>
        <v/>
      </c>
      <c r="E11" s="83" t="str">
        <f t="shared" si="0"/>
        <v/>
      </c>
      <c r="F11" s="83" t="str">
        <f t="shared" si="0"/>
        <v/>
      </c>
      <c r="G11" s="83" t="str">
        <f t="shared" si="0"/>
        <v/>
      </c>
      <c r="H11" s="83" t="str">
        <f t="shared" si="0"/>
        <v/>
      </c>
      <c r="I11" s="83" t="str">
        <f t="shared" si="0"/>
        <v/>
      </c>
      <c r="J11" s="83" t="str">
        <f t="shared" si="0"/>
        <v/>
      </c>
      <c r="K11" s="83" t="str">
        <f t="shared" si="0"/>
        <v/>
      </c>
      <c r="L11" s="83" t="str">
        <f t="shared" si="0"/>
        <v/>
      </c>
      <c r="M11" s="83" t="str">
        <f t="shared" si="0"/>
        <v/>
      </c>
      <c r="N11" s="83" t="str">
        <f t="shared" si="0"/>
        <v/>
      </c>
      <c r="O11" s="83" t="str">
        <f t="shared" si="0"/>
        <v/>
      </c>
      <c r="P11" s="83" t="str">
        <f t="shared" si="0"/>
        <v/>
      </c>
      <c r="Q11" s="83" t="str">
        <f t="shared" si="0"/>
        <v/>
      </c>
      <c r="R11" s="83" t="str">
        <f t="shared" si="0"/>
        <v/>
      </c>
      <c r="S11" s="83" t="str">
        <f t="shared" si="0"/>
        <v/>
      </c>
      <c r="T11" s="83" t="str">
        <f t="shared" si="0"/>
        <v/>
      </c>
      <c r="U11" s="83" t="str">
        <f t="shared" si="0"/>
        <v/>
      </c>
      <c r="V11" s="83" t="str">
        <f t="shared" si="0"/>
        <v/>
      </c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</row>
    <row r="12" spans="1:50" ht="11.25" customHeight="1">
      <c r="A12" s="38">
        <v>8</v>
      </c>
      <c r="B12" s="83" t="str">
        <f t="shared" si="0"/>
        <v/>
      </c>
      <c r="C12" s="83" t="str">
        <f t="shared" si="0"/>
        <v/>
      </c>
      <c r="D12" s="83" t="str">
        <f t="shared" si="0"/>
        <v/>
      </c>
      <c r="E12" s="83" t="str">
        <f t="shared" si="0"/>
        <v/>
      </c>
      <c r="F12" s="83" t="str">
        <f t="shared" si="0"/>
        <v/>
      </c>
      <c r="G12" s="83" t="str">
        <f t="shared" si="0"/>
        <v/>
      </c>
      <c r="H12" s="83" t="str">
        <f t="shared" si="0"/>
        <v/>
      </c>
      <c r="I12" s="83" t="str">
        <f t="shared" si="0"/>
        <v/>
      </c>
      <c r="J12" s="83" t="str">
        <f t="shared" si="0"/>
        <v/>
      </c>
      <c r="K12" s="83" t="str">
        <f t="shared" si="0"/>
        <v/>
      </c>
      <c r="L12" s="83" t="str">
        <f t="shared" si="0"/>
        <v/>
      </c>
      <c r="M12" s="83" t="str">
        <f t="shared" si="0"/>
        <v/>
      </c>
      <c r="N12" s="83" t="str">
        <f t="shared" si="0"/>
        <v/>
      </c>
      <c r="O12" s="83" t="str">
        <f t="shared" si="0"/>
        <v/>
      </c>
      <c r="P12" s="83" t="str">
        <f t="shared" si="0"/>
        <v/>
      </c>
      <c r="Q12" s="83" t="str">
        <f t="shared" si="0"/>
        <v/>
      </c>
      <c r="R12" s="83" t="str">
        <f t="shared" si="0"/>
        <v/>
      </c>
      <c r="S12" s="83" t="str">
        <f t="shared" si="0"/>
        <v/>
      </c>
      <c r="T12" s="83" t="str">
        <f t="shared" si="0"/>
        <v/>
      </c>
      <c r="U12" s="83" t="str">
        <f t="shared" si="0"/>
        <v/>
      </c>
      <c r="V12" s="83" t="str">
        <f t="shared" si="0"/>
        <v/>
      </c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</row>
    <row r="13" spans="1:50" ht="11.25" customHeight="1">
      <c r="A13" s="38">
        <v>9</v>
      </c>
      <c r="B13" s="83" t="str">
        <f t="shared" si="0"/>
        <v/>
      </c>
      <c r="C13" s="83" t="str">
        <f t="shared" si="0"/>
        <v/>
      </c>
      <c r="D13" s="83" t="str">
        <f t="shared" si="0"/>
        <v/>
      </c>
      <c r="E13" s="83" t="str">
        <f t="shared" si="0"/>
        <v/>
      </c>
      <c r="F13" s="83" t="str">
        <f t="shared" si="0"/>
        <v/>
      </c>
      <c r="G13" s="83" t="str">
        <f t="shared" si="0"/>
        <v/>
      </c>
      <c r="H13" s="83" t="str">
        <f t="shared" si="0"/>
        <v/>
      </c>
      <c r="I13" s="83" t="str">
        <f t="shared" si="0"/>
        <v/>
      </c>
      <c r="J13" s="83" t="str">
        <f t="shared" si="0"/>
        <v/>
      </c>
      <c r="K13" s="83" t="str">
        <f t="shared" si="0"/>
        <v/>
      </c>
      <c r="L13" s="83" t="str">
        <f t="shared" si="0"/>
        <v/>
      </c>
      <c r="M13" s="83" t="str">
        <f t="shared" si="0"/>
        <v/>
      </c>
      <c r="N13" s="83" t="str">
        <f t="shared" si="0"/>
        <v/>
      </c>
      <c r="O13" s="83" t="str">
        <f t="shared" si="0"/>
        <v/>
      </c>
      <c r="P13" s="83" t="str">
        <f t="shared" si="0"/>
        <v/>
      </c>
      <c r="Q13" s="83" t="str">
        <f t="shared" si="0"/>
        <v/>
      </c>
      <c r="R13" s="83" t="str">
        <f t="shared" si="0"/>
        <v/>
      </c>
      <c r="S13" s="83" t="str">
        <f t="shared" si="0"/>
        <v/>
      </c>
      <c r="T13" s="83" t="str">
        <f t="shared" si="0"/>
        <v/>
      </c>
      <c r="U13" s="83" t="str">
        <f t="shared" si="0"/>
        <v/>
      </c>
      <c r="V13" s="83" t="str">
        <f t="shared" si="0"/>
        <v/>
      </c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</row>
    <row r="14" spans="1:50" ht="11.25" customHeight="1">
      <c r="A14" s="38">
        <v>10</v>
      </c>
      <c r="B14" s="83" t="str">
        <f t="shared" si="0"/>
        <v/>
      </c>
      <c r="C14" s="83" t="str">
        <f t="shared" si="0"/>
        <v/>
      </c>
      <c r="D14" s="83" t="str">
        <f t="shared" si="0"/>
        <v/>
      </c>
      <c r="E14" s="83" t="str">
        <f t="shared" si="0"/>
        <v/>
      </c>
      <c r="F14" s="83" t="str">
        <f t="shared" si="0"/>
        <v/>
      </c>
      <c r="G14" s="83" t="str">
        <f t="shared" si="0"/>
        <v/>
      </c>
      <c r="H14" s="83" t="str">
        <f t="shared" si="0"/>
        <v/>
      </c>
      <c r="I14" s="83" t="str">
        <f t="shared" si="0"/>
        <v/>
      </c>
      <c r="J14" s="83" t="str">
        <f t="shared" si="0"/>
        <v/>
      </c>
      <c r="K14" s="83" t="str">
        <f t="shared" si="0"/>
        <v/>
      </c>
      <c r="L14" s="83" t="str">
        <f t="shared" si="0"/>
        <v/>
      </c>
      <c r="M14" s="83" t="str">
        <f t="shared" si="0"/>
        <v/>
      </c>
      <c r="N14" s="83" t="str">
        <f t="shared" si="0"/>
        <v/>
      </c>
      <c r="O14" s="83" t="str">
        <f t="shared" si="0"/>
        <v/>
      </c>
      <c r="P14" s="83" t="str">
        <f t="shared" si="0"/>
        <v/>
      </c>
      <c r="Q14" s="83" t="str">
        <f t="shared" si="0"/>
        <v/>
      </c>
      <c r="R14" s="83" t="str">
        <f t="shared" si="0"/>
        <v/>
      </c>
      <c r="S14" s="83" t="str">
        <f t="shared" si="0"/>
        <v/>
      </c>
      <c r="T14" s="83" t="str">
        <f t="shared" si="0"/>
        <v/>
      </c>
      <c r="U14" s="83" t="str">
        <f t="shared" si="0"/>
        <v/>
      </c>
      <c r="V14" s="83" t="str">
        <f t="shared" si="0"/>
        <v/>
      </c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</row>
    <row r="15" spans="1:50" ht="11.25" customHeight="1">
      <c r="A15" s="38">
        <v>11</v>
      </c>
      <c r="B15" s="83" t="str">
        <f t="shared" si="0"/>
        <v/>
      </c>
      <c r="C15" s="83" t="str">
        <f t="shared" si="0"/>
        <v/>
      </c>
      <c r="D15" s="83" t="str">
        <f t="shared" si="0"/>
        <v/>
      </c>
      <c r="E15" s="83" t="str">
        <f t="shared" si="0"/>
        <v/>
      </c>
      <c r="F15" s="83" t="str">
        <f t="shared" si="0"/>
        <v/>
      </c>
      <c r="G15" s="83" t="str">
        <f t="shared" si="0"/>
        <v/>
      </c>
      <c r="H15" s="83" t="str">
        <f t="shared" si="0"/>
        <v/>
      </c>
      <c r="I15" s="83" t="str">
        <f t="shared" si="0"/>
        <v/>
      </c>
      <c r="J15" s="83" t="str">
        <f t="shared" si="0"/>
        <v/>
      </c>
      <c r="K15" s="83" t="str">
        <f t="shared" si="0"/>
        <v/>
      </c>
      <c r="L15" s="83" t="str">
        <f t="shared" si="0"/>
        <v/>
      </c>
      <c r="M15" s="83" t="str">
        <f t="shared" si="0"/>
        <v/>
      </c>
      <c r="N15" s="83" t="str">
        <f t="shared" si="0"/>
        <v/>
      </c>
      <c r="O15" s="83" t="str">
        <f t="shared" si="0"/>
        <v/>
      </c>
      <c r="P15" s="83" t="str">
        <f t="shared" si="0"/>
        <v/>
      </c>
      <c r="Q15" s="83" t="str">
        <f t="shared" si="0"/>
        <v/>
      </c>
      <c r="R15" s="83" t="str">
        <f t="shared" si="0"/>
        <v/>
      </c>
      <c r="S15" s="83" t="str">
        <f t="shared" si="0"/>
        <v/>
      </c>
      <c r="T15" s="83" t="str">
        <f t="shared" si="0"/>
        <v/>
      </c>
      <c r="U15" s="83" t="str">
        <f t="shared" si="0"/>
        <v/>
      </c>
      <c r="V15" s="83" t="str">
        <f t="shared" si="0"/>
        <v/>
      </c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</row>
    <row r="16" spans="1:50" ht="11.25" customHeight="1">
      <c r="A16" s="38">
        <v>12</v>
      </c>
      <c r="B16" s="83" t="str">
        <f t="shared" si="0"/>
        <v/>
      </c>
      <c r="C16" s="83" t="str">
        <f t="shared" si="0"/>
        <v/>
      </c>
      <c r="D16" s="83" t="str">
        <f t="shared" si="0"/>
        <v/>
      </c>
      <c r="E16" s="83" t="str">
        <f t="shared" si="0"/>
        <v/>
      </c>
      <c r="F16" s="83" t="str">
        <f t="shared" si="0"/>
        <v/>
      </c>
      <c r="G16" s="83" t="str">
        <f t="shared" si="0"/>
        <v/>
      </c>
      <c r="H16" s="83" t="str">
        <f t="shared" si="0"/>
        <v/>
      </c>
      <c r="I16" s="83" t="str">
        <f t="shared" si="0"/>
        <v/>
      </c>
      <c r="J16" s="83" t="str">
        <f t="shared" si="0"/>
        <v/>
      </c>
      <c r="K16" s="83" t="str">
        <f t="shared" si="0"/>
        <v/>
      </c>
      <c r="L16" s="83" t="str">
        <f t="shared" si="0"/>
        <v/>
      </c>
      <c r="M16" s="83" t="str">
        <f t="shared" si="0"/>
        <v/>
      </c>
      <c r="N16" s="83" t="str">
        <f t="shared" si="0"/>
        <v/>
      </c>
      <c r="O16" s="83" t="str">
        <f t="shared" si="0"/>
        <v/>
      </c>
      <c r="P16" s="83" t="str">
        <f t="shared" si="0"/>
        <v/>
      </c>
      <c r="Q16" s="83" t="str">
        <f t="shared" si="0"/>
        <v/>
      </c>
      <c r="R16" s="83" t="str">
        <f t="shared" si="0"/>
        <v/>
      </c>
      <c r="S16" s="83" t="str">
        <f t="shared" si="0"/>
        <v/>
      </c>
      <c r="T16" s="83" t="str">
        <f t="shared" si="0"/>
        <v/>
      </c>
      <c r="U16" s="83" t="str">
        <f t="shared" si="0"/>
        <v/>
      </c>
      <c r="V16" s="83" t="str">
        <f t="shared" si="0"/>
        <v/>
      </c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</row>
    <row r="17" spans="1:45" ht="11.25" customHeight="1">
      <c r="A17" s="38">
        <v>1</v>
      </c>
      <c r="B17" s="83" t="str">
        <f t="shared" si="0"/>
        <v/>
      </c>
      <c r="C17" s="83" t="str">
        <f t="shared" si="0"/>
        <v/>
      </c>
      <c r="D17" s="83" t="str">
        <f t="shared" si="0"/>
        <v/>
      </c>
      <c r="E17" s="83" t="str">
        <f t="shared" si="0"/>
        <v/>
      </c>
      <c r="F17" s="83" t="str">
        <f t="shared" si="0"/>
        <v/>
      </c>
      <c r="G17" s="83" t="str">
        <f t="shared" si="0"/>
        <v/>
      </c>
      <c r="H17" s="83" t="str">
        <f t="shared" si="0"/>
        <v/>
      </c>
      <c r="I17" s="83" t="str">
        <f t="shared" si="0"/>
        <v/>
      </c>
      <c r="J17" s="83" t="str">
        <f t="shared" si="0"/>
        <v/>
      </c>
      <c r="K17" s="83" t="str">
        <f t="shared" si="0"/>
        <v/>
      </c>
      <c r="L17" s="83" t="str">
        <f t="shared" si="0"/>
        <v/>
      </c>
      <c r="M17" s="83" t="str">
        <f t="shared" si="0"/>
        <v/>
      </c>
      <c r="N17" s="83" t="str">
        <f t="shared" si="0"/>
        <v/>
      </c>
      <c r="O17" s="83" t="str">
        <f t="shared" si="0"/>
        <v/>
      </c>
      <c r="P17" s="83" t="str">
        <f t="shared" si="0"/>
        <v/>
      </c>
      <c r="Q17" s="83" t="str">
        <f t="shared" si="0"/>
        <v/>
      </c>
      <c r="R17" s="83" t="str">
        <f t="shared" si="0"/>
        <v/>
      </c>
      <c r="S17" s="83" t="str">
        <f t="shared" si="0"/>
        <v/>
      </c>
      <c r="T17" s="83" t="str">
        <f t="shared" si="0"/>
        <v/>
      </c>
      <c r="U17" s="83" t="str">
        <f t="shared" si="0"/>
        <v/>
      </c>
      <c r="V17" s="83" t="str">
        <f t="shared" si="0"/>
        <v/>
      </c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</row>
    <row r="18" spans="1:45" ht="11.25" customHeight="1">
      <c r="A18" s="38">
        <v>2</v>
      </c>
      <c r="B18" s="83" t="str">
        <f t="shared" si="0"/>
        <v/>
      </c>
      <c r="C18" s="83" t="str">
        <f t="shared" si="0"/>
        <v/>
      </c>
      <c r="D18" s="83" t="str">
        <f t="shared" si="0"/>
        <v/>
      </c>
      <c r="E18" s="83" t="str">
        <f t="shared" si="0"/>
        <v/>
      </c>
      <c r="F18" s="83" t="str">
        <f t="shared" si="0"/>
        <v/>
      </c>
      <c r="G18" s="83" t="str">
        <f t="shared" si="0"/>
        <v/>
      </c>
      <c r="H18" s="83" t="str">
        <f t="shared" si="0"/>
        <v/>
      </c>
      <c r="I18" s="83" t="str">
        <f t="shared" si="0"/>
        <v/>
      </c>
      <c r="J18" s="83" t="str">
        <f t="shared" si="0"/>
        <v/>
      </c>
      <c r="K18" s="83" t="str">
        <f t="shared" si="0"/>
        <v/>
      </c>
      <c r="L18" s="83" t="str">
        <f t="shared" si="0"/>
        <v/>
      </c>
      <c r="M18" s="83" t="str">
        <f t="shared" si="0"/>
        <v/>
      </c>
      <c r="N18" s="83" t="str">
        <f t="shared" si="0"/>
        <v/>
      </c>
      <c r="O18" s="83" t="str">
        <f t="shared" si="0"/>
        <v/>
      </c>
      <c r="P18" s="83" t="str">
        <f t="shared" si="0"/>
        <v/>
      </c>
      <c r="Q18" s="83" t="str">
        <f t="shared" si="0"/>
        <v/>
      </c>
      <c r="R18" s="83" t="str">
        <f t="shared" si="0"/>
        <v/>
      </c>
      <c r="S18" s="83" t="str">
        <f t="shared" si="0"/>
        <v/>
      </c>
      <c r="T18" s="83" t="str">
        <f t="shared" si="0"/>
        <v/>
      </c>
      <c r="U18" s="83" t="str">
        <f t="shared" si="0"/>
        <v/>
      </c>
      <c r="V18" s="83" t="str">
        <f t="shared" si="0"/>
        <v/>
      </c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</row>
    <row r="19" spans="1:45" ht="11.25" customHeight="1">
      <c r="A19" s="38">
        <v>3</v>
      </c>
      <c r="B19" s="85" t="str">
        <f t="shared" si="0"/>
        <v/>
      </c>
      <c r="C19" s="85" t="str">
        <f t="shared" si="0"/>
        <v/>
      </c>
      <c r="D19" s="85" t="str">
        <f t="shared" si="0"/>
        <v/>
      </c>
      <c r="E19" s="85" t="str">
        <f t="shared" si="0"/>
        <v/>
      </c>
      <c r="F19" s="85" t="str">
        <f t="shared" si="0"/>
        <v/>
      </c>
      <c r="G19" s="85" t="str">
        <f t="shared" si="0"/>
        <v/>
      </c>
      <c r="H19" s="85" t="str">
        <f t="shared" si="0"/>
        <v/>
      </c>
      <c r="I19" s="85" t="str">
        <f t="shared" si="0"/>
        <v/>
      </c>
      <c r="J19" s="85" t="str">
        <f t="shared" si="0"/>
        <v/>
      </c>
      <c r="K19" s="85" t="str">
        <f t="shared" si="0"/>
        <v/>
      </c>
      <c r="L19" s="85" t="str">
        <f t="shared" si="0"/>
        <v/>
      </c>
      <c r="M19" s="85" t="str">
        <f t="shared" si="0"/>
        <v/>
      </c>
      <c r="N19" s="85" t="str">
        <f t="shared" si="0"/>
        <v/>
      </c>
      <c r="O19" s="85" t="str">
        <f t="shared" si="0"/>
        <v/>
      </c>
      <c r="P19" s="85" t="str">
        <f t="shared" si="0"/>
        <v/>
      </c>
      <c r="Q19" s="85" t="str">
        <f t="shared" si="0"/>
        <v/>
      </c>
      <c r="R19" s="85" t="str">
        <f t="shared" si="0"/>
        <v/>
      </c>
      <c r="S19" s="85" t="str">
        <f t="shared" si="0"/>
        <v/>
      </c>
      <c r="T19" s="85" t="str">
        <f t="shared" si="0"/>
        <v/>
      </c>
      <c r="U19" s="85" t="str">
        <f t="shared" si="0"/>
        <v/>
      </c>
      <c r="V19" s="85" t="str">
        <f t="shared" si="0"/>
        <v/>
      </c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</row>
    <row r="20" spans="1:45" ht="11.25" customHeight="1">
      <c r="A20" s="14" t="s">
        <v>46</v>
      </c>
      <c r="B20" s="86" t="str">
        <f>IF(Y20="","",TEXT(ROUND(Y20,(IF(B$6="",100,B$6)-1)-INT(LOG(ABS(Y20)+(Y20=0)))),"#,##0"&amp;IF(INT(LOG(ABS(ROUND(Y20,(IF(B$6="",100,B$6)-1)-INT(LOG(ABS(Y20)+(Y20=0)))))+(ROUND(Y20,(IF(B$6="",100,B$6)-1)-INT(LOG(ABS(Y20)+(Y20=0))))=0)))+1&gt;=IF(B$6="",100,B$6),"",IF(B$7&gt;0,".","")&amp;REPT("0",IF(IF(B$6="",100,B$6)-INT(LOG(ABS(ROUND(Y20,(IF(B$6="",100,B$6)-1)-INT(LOG(ABS(Y20)+(Y20=0)))))+(ROUND(Y20,(IF(B$6="",100,B$6)-1)-INT(LOG(ABS(Y20)+(Y20=0))))=0)))-1&gt;B$7,B$7,IF(B$6="",100,B$6)-INT(LOG(ABS(ROUND(Y20,(IF(B$6="",100,B$6)-1)-INT(LOG(ABS(Y20)+(Y20=0)))))+(ROUND(Y20,(IF(B$6="",100,B$6)-1)-INT(LOG(ABS(Y20)+(Y20=0))))=0)))-1)))))</f>
        <v/>
      </c>
      <c r="C20" s="26" t="s">
        <v>5</v>
      </c>
      <c r="D20" s="26" t="s">
        <v>5</v>
      </c>
      <c r="E20" s="86" t="str">
        <f>IF(AB20="","",TEXT(ROUND(AB20,(IF(E$6="",100,E$6)-1)-INT(LOG(ABS(AB20)+(AB20=0)))),"#,##0"&amp;IF(INT(LOG(ABS(ROUND(AB20,(IF(E$6="",100,E$6)-1)-INT(LOG(ABS(AB20)+(AB20=0)))))+(ROUND(AB20,(IF(E$6="",100,E$6)-1)-INT(LOG(ABS(AB20)+(AB20=0))))=0)))+1&gt;=IF(E$6="",100,E$6),"",IF(E$7&gt;0,".","")&amp;REPT("0",IF(IF(E$6="",100,E$6)-INT(LOG(ABS(ROUND(AB20,(IF(E$6="",100,E$6)-1)-INT(LOG(ABS(AB20)+(AB20=0)))))+(ROUND(AB20,(IF(E$6="",100,E$6)-1)-INT(LOG(ABS(AB20)+(AB20=0))))=0)))-1&gt;E$7,E$7,IF(E$6="",100,E$6)-INT(LOG(ABS(ROUND(AB20,(IF(E$6="",100,E$6)-1)-INT(LOG(ABS(AB20)+(AB20=0)))))+(ROUND(AB20,(IF(E$6="",100,E$6)-1)-INT(LOG(ABS(AB20)+(AB20=0))))=0)))-1)))))</f>
        <v/>
      </c>
      <c r="F20" s="26" t="s">
        <v>5</v>
      </c>
      <c r="G20" s="26" t="s">
        <v>5</v>
      </c>
      <c r="H20" s="26" t="s">
        <v>5</v>
      </c>
      <c r="I20" s="26" t="s">
        <v>5</v>
      </c>
      <c r="J20" s="26" t="s">
        <v>5</v>
      </c>
      <c r="K20" s="26" t="s">
        <v>5</v>
      </c>
      <c r="L20" s="26" t="s">
        <v>5</v>
      </c>
      <c r="M20" s="26" t="s">
        <v>5</v>
      </c>
      <c r="N20" s="86" t="str">
        <f t="shared" ref="N20:Q23" si="1">IF(AK20="","",TEXT(ROUND(AK20,(IF(N$6="",100,N$6)-1)-INT(LOG(ABS(AK20)+(AK20=0)))),"#,##0"&amp;IF(INT(LOG(ABS(ROUND(AK20,(IF(N$6="",100,N$6)-1)-INT(LOG(ABS(AK20)+(AK20=0)))))+(ROUND(AK20,(IF(N$6="",100,N$6)-1)-INT(LOG(ABS(AK20)+(AK20=0))))=0)))+1&gt;=IF(N$6="",100,N$6),"",IF(N$7&gt;0,".","")&amp;REPT("0",IF(IF(N$6="",100,N$6)-INT(LOG(ABS(ROUND(AK20,(IF(N$6="",100,N$6)-1)-INT(LOG(ABS(AK20)+(AK20=0)))))+(ROUND(AK20,(IF(N$6="",100,N$6)-1)-INT(LOG(ABS(AK20)+(AK20=0))))=0)))-1&gt;N$7,N$7,IF(N$6="",100,N$6)-INT(LOG(ABS(ROUND(AK20,(IF(N$6="",100,N$6)-1)-INT(LOG(ABS(AK20)+(AK20=0)))))+(ROUND(AK20,(IF(N$6="",100,N$6)-1)-INT(LOG(ABS(AK20)+(AK20=0))))=0)))-1)))))</f>
        <v/>
      </c>
      <c r="O20" s="86" t="str">
        <f t="shared" si="1"/>
        <v/>
      </c>
      <c r="P20" s="86" t="str">
        <f t="shared" si="1"/>
        <v/>
      </c>
      <c r="Q20" s="86" t="str">
        <f t="shared" si="1"/>
        <v/>
      </c>
      <c r="R20" s="26" t="s">
        <v>5</v>
      </c>
      <c r="S20" s="26" t="s">
        <v>5</v>
      </c>
      <c r="T20" s="26" t="s">
        <v>5</v>
      </c>
      <c r="U20" s="86" t="str">
        <f t="shared" ref="U20:V23" si="2">IF(AR20="","",TEXT(ROUND(AR20,(IF(U$6="",100,U$6)-1)-INT(LOG(ABS(AR20)+(AR20=0)))),"#,##0"&amp;IF(INT(LOG(ABS(ROUND(AR20,(IF(U$6="",100,U$6)-1)-INT(LOG(ABS(AR20)+(AR20=0)))))+(ROUND(AR20,(IF(U$6="",100,U$6)-1)-INT(LOG(ABS(AR20)+(AR20=0))))=0)))+1&gt;=IF(U$6="",100,U$6),"",IF(U$7&gt;0,".","")&amp;REPT("0",IF(IF(U$6="",100,U$6)-INT(LOG(ABS(ROUND(AR20,(IF(U$6="",100,U$6)-1)-INT(LOG(ABS(AR20)+(AR20=0)))))+(ROUND(AR20,(IF(U$6="",100,U$6)-1)-INT(LOG(ABS(AR20)+(AR20=0))))=0)))-1&gt;U$7,U$7,IF(U$6="",100,U$6)-INT(LOG(ABS(ROUND(AR20,(IF(U$6="",100,U$6)-1)-INT(LOG(ABS(AR20)+(AR20=0)))))+(ROUND(AR20,(IF(U$6="",100,U$6)-1)-INT(LOG(ABS(AR20)+(AR20=0))))=0)))-1)))))</f>
        <v/>
      </c>
      <c r="V20" s="86" t="str">
        <f t="shared" si="2"/>
        <v/>
      </c>
      <c r="Y20" s="40" t="str">
        <f>IF(COUNT(Y8:Y19)=0,"",SUM(Y8:Y19))</f>
        <v/>
      </c>
      <c r="Z20" s="43" t="s">
        <v>5</v>
      </c>
      <c r="AA20" s="43" t="s">
        <v>5</v>
      </c>
      <c r="AB20" s="40" t="str">
        <f>IF(COUNT(AB8:AB19)=0,"",SUM(AB8:AB19))</f>
        <v/>
      </c>
      <c r="AC20" s="43" t="s">
        <v>5</v>
      </c>
      <c r="AD20" s="43" t="s">
        <v>5</v>
      </c>
      <c r="AE20" s="43" t="s">
        <v>5</v>
      </c>
      <c r="AF20" s="43" t="s">
        <v>5</v>
      </c>
      <c r="AG20" s="43" t="s">
        <v>5</v>
      </c>
      <c r="AH20" s="43" t="s">
        <v>5</v>
      </c>
      <c r="AI20" s="43" t="s">
        <v>5</v>
      </c>
      <c r="AJ20" s="43" t="s">
        <v>5</v>
      </c>
      <c r="AK20" s="40" t="str">
        <f>IF(COUNT(AK8:AK19)=0,"",SUM(AK8:AK19))</f>
        <v/>
      </c>
      <c r="AL20" s="40" t="str">
        <f>IF(COUNT(AL8:AL19)=0,"",SUM(AL8:AL19))</f>
        <v/>
      </c>
      <c r="AM20" s="40" t="str">
        <f>IF(COUNT(AM8:AM19)=0,"",SUM(AM8:AM19))</f>
        <v/>
      </c>
      <c r="AN20" s="40" t="str">
        <f>IF(COUNT(AN8:AN19)=0,"",SUM(AN8:AN19))</f>
        <v/>
      </c>
      <c r="AO20" s="43" t="s">
        <v>5</v>
      </c>
      <c r="AP20" s="43" t="s">
        <v>5</v>
      </c>
      <c r="AQ20" s="43" t="s">
        <v>5</v>
      </c>
      <c r="AR20" s="40" t="str">
        <f>IF(COUNT(AR8:AR19)=0,"",SUM(AR8:AR19))</f>
        <v/>
      </c>
      <c r="AS20" s="40" t="str">
        <f>IF(COUNT(AS8:AS19)=0,"",SUM(AS8:AS19))</f>
        <v/>
      </c>
    </row>
    <row r="21" spans="1:45" ht="11.25" customHeight="1">
      <c r="A21" s="15" t="s">
        <v>33</v>
      </c>
      <c r="B21" s="83" t="str">
        <f>IF(Y21="","",TEXT(ROUND(Y21,(IF(B$6="",100,B$6)-1)-INT(LOG(ABS(Y21)+(Y21=0)))),"#,##0"&amp;IF(INT(LOG(ABS(ROUND(Y21,(IF(B$6="",100,B$6)-1)-INT(LOG(ABS(Y21)+(Y21=0)))))+(ROUND(Y21,(IF(B$6="",100,B$6)-1)-INT(LOG(ABS(Y21)+(Y21=0))))=0)))+1&gt;=IF(B$6="",100,B$6),"",IF(B$7&gt;0,".","")&amp;REPT("0",IF(IF(B$6="",100,B$6)-INT(LOG(ABS(ROUND(Y21,(IF(B$6="",100,B$6)-1)-INT(LOG(ABS(Y21)+(Y21=0)))))+(ROUND(Y21,(IF(B$6="",100,B$6)-1)-INT(LOG(ABS(Y21)+(Y21=0))))=0)))-1&gt;B$7,B$7,IF(B$6="",100,B$6)-INT(LOG(ABS(ROUND(Y21,(IF(B$6="",100,B$6)-1)-INT(LOG(ABS(Y21)+(Y21=0)))))+(ROUND(Y21,(IF(B$6="",100,B$6)-1)-INT(LOG(ABS(Y21)+(Y21=0))))=0)))-1)))))</f>
        <v/>
      </c>
      <c r="C21" s="83" t="str">
        <f t="shared" ref="C21:D23" si="3">IF(Z21="","",TEXT(ROUND(Z21,(IF(C$6="",100,C$6)-1)-INT(LOG(ABS(Z21)+(Z21=0)))),"#,##0"&amp;IF(INT(LOG(ABS(ROUND(Z21,(IF(C$6="",100,C$6)-1)-INT(LOG(ABS(Z21)+(Z21=0)))))+(ROUND(Z21,(IF(C$6="",100,C$6)-1)-INT(LOG(ABS(Z21)+(Z21=0))))=0)))+1&gt;=IF(C$6="",100,C$6),"",IF(C$7&gt;0,".","")&amp;REPT("0",IF(IF(C$6="",100,C$6)-INT(LOG(ABS(ROUND(Z21,(IF(C$6="",100,C$6)-1)-INT(LOG(ABS(Z21)+(Z21=0)))))+(ROUND(Z21,(IF(C$6="",100,C$6)-1)-INT(LOG(ABS(Z21)+(Z21=0))))=0)))-1&gt;C$7,C$7,IF(C$6="",100,C$6)-INT(LOG(ABS(ROUND(Z21,(IF(C$6="",100,C$6)-1)-INT(LOG(ABS(Z21)+(Z21=0)))))+(ROUND(Z21,(IF(C$6="",100,C$6)-1)-INT(LOG(ABS(Z21)+(Z21=0))))=0)))-1)))))</f>
        <v/>
      </c>
      <c r="D21" s="83" t="str">
        <f t="shared" si="3"/>
        <v/>
      </c>
      <c r="E21" s="83" t="str">
        <f>IF(AB21="","",TEXT(ROUND(AB21,(IF(E$6="",100,E$6)-1)-INT(LOG(ABS(AB21)+(AB21=0)))),"#,##0"&amp;IF(INT(LOG(ABS(ROUND(AB21,(IF(E$6="",100,E$6)-1)-INT(LOG(ABS(AB21)+(AB21=0)))))+(ROUND(AB21,(IF(E$6="",100,E$6)-1)-INT(LOG(ABS(AB21)+(AB21=0))))=0)))+1&gt;=IF(E$6="",100,E$6),"",IF(E$7&gt;0,".","")&amp;REPT("0",IF(IF(E$6="",100,E$6)-INT(LOG(ABS(ROUND(AB21,(IF(E$6="",100,E$6)-1)-INT(LOG(ABS(AB21)+(AB21=0)))))+(ROUND(AB21,(IF(E$6="",100,E$6)-1)-INT(LOG(ABS(AB21)+(AB21=0))))=0)))-1&gt;E$7,E$7,IF(E$6="",100,E$6)-INT(LOG(ABS(ROUND(AB21,(IF(E$6="",100,E$6)-1)-INT(LOG(ABS(AB21)+(AB21=0)))))+(ROUND(AB21,(IF(E$6="",100,E$6)-1)-INT(LOG(ABS(AB21)+(AB21=0))))=0)))-1)))))</f>
        <v/>
      </c>
      <c r="F21" s="83" t="str">
        <f t="shared" ref="F21:M23" si="4">IF(AC21="","",TEXT(ROUND(AC21,(IF(F$6="",100,F$6)-1)-INT(LOG(ABS(AC21)+(AC21=0)))),"#,##0"&amp;IF(INT(LOG(ABS(ROUND(AC21,(IF(F$6="",100,F$6)-1)-INT(LOG(ABS(AC21)+(AC21=0)))))+(ROUND(AC21,(IF(F$6="",100,F$6)-1)-INT(LOG(ABS(AC21)+(AC21=0))))=0)))+1&gt;=IF(F$6="",100,F$6),"",IF(F$7&gt;0,".","")&amp;REPT("0",IF(IF(F$6="",100,F$6)-INT(LOG(ABS(ROUND(AC21,(IF(F$6="",100,F$6)-1)-INT(LOG(ABS(AC21)+(AC21=0)))))+(ROUND(AC21,(IF(F$6="",100,F$6)-1)-INT(LOG(ABS(AC21)+(AC21=0))))=0)))-1&gt;F$7,F$7,IF(F$6="",100,F$6)-INT(LOG(ABS(ROUND(AC21,(IF(F$6="",100,F$6)-1)-INT(LOG(ABS(AC21)+(AC21=0)))))+(ROUND(AC21,(IF(F$6="",100,F$6)-1)-INT(LOG(ABS(AC21)+(AC21=0))))=0)))-1)))))</f>
        <v/>
      </c>
      <c r="G21" s="83" t="str">
        <f t="shared" si="4"/>
        <v/>
      </c>
      <c r="H21" s="83" t="str">
        <f t="shared" si="4"/>
        <v/>
      </c>
      <c r="I21" s="83" t="str">
        <f t="shared" si="4"/>
        <v/>
      </c>
      <c r="J21" s="83" t="str">
        <f t="shared" si="4"/>
        <v/>
      </c>
      <c r="K21" s="83" t="str">
        <f t="shared" si="4"/>
        <v/>
      </c>
      <c r="L21" s="83" t="str">
        <f t="shared" si="4"/>
        <v/>
      </c>
      <c r="M21" s="83" t="str">
        <f t="shared" si="4"/>
        <v/>
      </c>
      <c r="N21" s="83" t="str">
        <f t="shared" si="1"/>
        <v/>
      </c>
      <c r="O21" s="83" t="str">
        <f t="shared" si="1"/>
        <v/>
      </c>
      <c r="P21" s="83" t="str">
        <f t="shared" si="1"/>
        <v/>
      </c>
      <c r="Q21" s="83" t="str">
        <f t="shared" si="1"/>
        <v/>
      </c>
      <c r="R21" s="83" t="str">
        <f t="shared" ref="R21:T23" si="5">IF(AO21="","",TEXT(ROUND(AO21,(IF(R$6="",100,R$6)-1)-INT(LOG(ABS(AO21)+(AO21=0)))),"#,##0"&amp;IF(INT(LOG(ABS(ROUND(AO21,(IF(R$6="",100,R$6)-1)-INT(LOG(ABS(AO21)+(AO21=0)))))+(ROUND(AO21,(IF(R$6="",100,R$6)-1)-INT(LOG(ABS(AO21)+(AO21=0))))=0)))+1&gt;=IF(R$6="",100,R$6),"",IF(R$7&gt;0,".","")&amp;REPT("0",IF(IF(R$6="",100,R$6)-INT(LOG(ABS(ROUND(AO21,(IF(R$6="",100,R$6)-1)-INT(LOG(ABS(AO21)+(AO21=0)))))+(ROUND(AO21,(IF(R$6="",100,R$6)-1)-INT(LOG(ABS(AO21)+(AO21=0))))=0)))-1&gt;R$7,R$7,IF(R$6="",100,R$6)-INT(LOG(ABS(ROUND(AO21,(IF(R$6="",100,R$6)-1)-INT(LOG(ABS(AO21)+(AO21=0)))))+(ROUND(AO21,(IF(R$6="",100,R$6)-1)-INT(LOG(ABS(AO21)+(AO21=0))))=0)))-1)))))</f>
        <v/>
      </c>
      <c r="S21" s="83" t="str">
        <f t="shared" si="5"/>
        <v/>
      </c>
      <c r="T21" s="83" t="str">
        <f t="shared" si="5"/>
        <v/>
      </c>
      <c r="U21" s="83" t="str">
        <f t="shared" si="2"/>
        <v/>
      </c>
      <c r="V21" s="83" t="str">
        <f t="shared" si="2"/>
        <v/>
      </c>
      <c r="Y21" s="40" t="str">
        <f t="shared" ref="Y21:AS21" si="6">IF(COUNT(Y8:Y19)=0,"",AVERAGE(Y8:Y19))</f>
        <v/>
      </c>
      <c r="Z21" s="40" t="str">
        <f t="shared" si="6"/>
        <v/>
      </c>
      <c r="AA21" s="40" t="str">
        <f t="shared" si="6"/>
        <v/>
      </c>
      <c r="AB21" s="40" t="str">
        <f t="shared" si="6"/>
        <v/>
      </c>
      <c r="AC21" s="40" t="str">
        <f t="shared" si="6"/>
        <v/>
      </c>
      <c r="AD21" s="40" t="str">
        <f t="shared" si="6"/>
        <v/>
      </c>
      <c r="AE21" s="40" t="str">
        <f t="shared" si="6"/>
        <v/>
      </c>
      <c r="AF21" s="40" t="str">
        <f t="shared" si="6"/>
        <v/>
      </c>
      <c r="AG21" s="40" t="str">
        <f t="shared" si="6"/>
        <v/>
      </c>
      <c r="AH21" s="40" t="str">
        <f t="shared" si="6"/>
        <v/>
      </c>
      <c r="AI21" s="40" t="str">
        <f t="shared" si="6"/>
        <v/>
      </c>
      <c r="AJ21" s="40" t="str">
        <f t="shared" si="6"/>
        <v/>
      </c>
      <c r="AK21" s="40" t="str">
        <f t="shared" si="6"/>
        <v/>
      </c>
      <c r="AL21" s="40" t="str">
        <f t="shared" si="6"/>
        <v/>
      </c>
      <c r="AM21" s="40" t="str">
        <f t="shared" si="6"/>
        <v/>
      </c>
      <c r="AN21" s="40" t="str">
        <f t="shared" si="6"/>
        <v/>
      </c>
      <c r="AO21" s="40" t="str">
        <f t="shared" si="6"/>
        <v/>
      </c>
      <c r="AP21" s="40" t="str">
        <f t="shared" si="6"/>
        <v/>
      </c>
      <c r="AQ21" s="40" t="str">
        <f t="shared" si="6"/>
        <v/>
      </c>
      <c r="AR21" s="40" t="str">
        <f t="shared" si="6"/>
        <v/>
      </c>
      <c r="AS21" s="40" t="str">
        <f t="shared" si="6"/>
        <v/>
      </c>
    </row>
    <row r="22" spans="1:45" ht="11.25" customHeight="1">
      <c r="A22" s="15" t="s">
        <v>47</v>
      </c>
      <c r="B22" s="83" t="str">
        <f>IF(Y22="","",TEXT(ROUND(Y22,(IF(B$6="",100,B$6)-1)-INT(LOG(ABS(Y22)+(Y22=0)))),"#,##0"&amp;IF(INT(LOG(ABS(ROUND(Y22,(IF(B$6="",100,B$6)-1)-INT(LOG(ABS(Y22)+(Y22=0)))))+(ROUND(Y22,(IF(B$6="",100,B$6)-1)-INT(LOG(ABS(Y22)+(Y22=0))))=0)))+1&gt;=IF(B$6="",100,B$6),"",IF(B$7&gt;0,".","")&amp;REPT("0",IF(IF(B$6="",100,B$6)-INT(LOG(ABS(ROUND(Y22,(IF(B$6="",100,B$6)-1)-INT(LOG(ABS(Y22)+(Y22=0)))))+(ROUND(Y22,(IF(B$6="",100,B$6)-1)-INT(LOG(ABS(Y22)+(Y22=0))))=0)))-1&gt;B$7,B$7,IF(B$6="",100,B$6)-INT(LOG(ABS(ROUND(Y22,(IF(B$6="",100,B$6)-1)-INT(LOG(ABS(Y22)+(Y22=0)))))+(ROUND(Y22,(IF(B$6="",100,B$6)-1)-INT(LOG(ABS(Y22)+(Y22=0))))=0)))-1)))))</f>
        <v/>
      </c>
      <c r="C22" s="83" t="str">
        <f t="shared" si="3"/>
        <v/>
      </c>
      <c r="D22" s="83" t="str">
        <f t="shared" si="3"/>
        <v/>
      </c>
      <c r="E22" s="83" t="str">
        <f>IF(AB22="","",TEXT(ROUND(AB22,(IF(E$6="",100,E$6)-1)-INT(LOG(ABS(AB22)+(AB22=0)))),"#,##0"&amp;IF(INT(LOG(ABS(ROUND(AB22,(IF(E$6="",100,E$6)-1)-INT(LOG(ABS(AB22)+(AB22=0)))))+(ROUND(AB22,(IF(E$6="",100,E$6)-1)-INT(LOG(ABS(AB22)+(AB22=0))))=0)))+1&gt;=IF(E$6="",100,E$6),"",IF(E$7&gt;0,".","")&amp;REPT("0",IF(IF(E$6="",100,E$6)-INT(LOG(ABS(ROUND(AB22,(IF(E$6="",100,E$6)-1)-INT(LOG(ABS(AB22)+(AB22=0)))))+(ROUND(AB22,(IF(E$6="",100,E$6)-1)-INT(LOG(ABS(AB22)+(AB22=0))))=0)))-1&gt;E$7,E$7,IF(E$6="",100,E$6)-INT(LOG(ABS(ROUND(AB22,(IF(E$6="",100,E$6)-1)-INT(LOG(ABS(AB22)+(AB22=0)))))+(ROUND(AB22,(IF(E$6="",100,E$6)-1)-INT(LOG(ABS(AB22)+(AB22=0))))=0)))-1)))))</f>
        <v/>
      </c>
      <c r="F22" s="83" t="str">
        <f t="shared" si="4"/>
        <v/>
      </c>
      <c r="G22" s="83" t="str">
        <f t="shared" si="4"/>
        <v/>
      </c>
      <c r="H22" s="83" t="str">
        <f t="shared" si="4"/>
        <v/>
      </c>
      <c r="I22" s="83" t="str">
        <f t="shared" si="4"/>
        <v/>
      </c>
      <c r="J22" s="83" t="str">
        <f t="shared" si="4"/>
        <v/>
      </c>
      <c r="K22" s="83" t="str">
        <f t="shared" si="4"/>
        <v/>
      </c>
      <c r="L22" s="83" t="str">
        <f t="shared" si="4"/>
        <v/>
      </c>
      <c r="M22" s="83" t="str">
        <f t="shared" si="4"/>
        <v/>
      </c>
      <c r="N22" s="83" t="str">
        <f t="shared" si="1"/>
        <v/>
      </c>
      <c r="O22" s="83" t="str">
        <f t="shared" si="1"/>
        <v/>
      </c>
      <c r="P22" s="83" t="str">
        <f t="shared" si="1"/>
        <v/>
      </c>
      <c r="Q22" s="83" t="str">
        <f t="shared" si="1"/>
        <v/>
      </c>
      <c r="R22" s="83" t="str">
        <f t="shared" si="5"/>
        <v/>
      </c>
      <c r="S22" s="83" t="str">
        <f t="shared" si="5"/>
        <v/>
      </c>
      <c r="T22" s="83" t="str">
        <f t="shared" si="5"/>
        <v/>
      </c>
      <c r="U22" s="83" t="str">
        <f t="shared" si="2"/>
        <v/>
      </c>
      <c r="V22" s="83" t="str">
        <f t="shared" si="2"/>
        <v/>
      </c>
      <c r="Y22" s="40" t="str">
        <f t="shared" ref="Y22:AS22" si="7">IF(COUNT(Y8:Y19)=0,"",MAX(Y8:Y19))</f>
        <v/>
      </c>
      <c r="Z22" s="40" t="str">
        <f t="shared" si="7"/>
        <v/>
      </c>
      <c r="AA22" s="40" t="str">
        <f t="shared" si="7"/>
        <v/>
      </c>
      <c r="AB22" s="40" t="str">
        <f t="shared" si="7"/>
        <v/>
      </c>
      <c r="AC22" s="40" t="str">
        <f t="shared" si="7"/>
        <v/>
      </c>
      <c r="AD22" s="40" t="str">
        <f t="shared" si="7"/>
        <v/>
      </c>
      <c r="AE22" s="40" t="str">
        <f t="shared" si="7"/>
        <v/>
      </c>
      <c r="AF22" s="40" t="str">
        <f t="shared" si="7"/>
        <v/>
      </c>
      <c r="AG22" s="40" t="str">
        <f t="shared" si="7"/>
        <v/>
      </c>
      <c r="AH22" s="40" t="str">
        <f t="shared" si="7"/>
        <v/>
      </c>
      <c r="AI22" s="40" t="str">
        <f t="shared" si="7"/>
        <v/>
      </c>
      <c r="AJ22" s="40" t="str">
        <f t="shared" si="7"/>
        <v/>
      </c>
      <c r="AK22" s="40" t="str">
        <f t="shared" si="7"/>
        <v/>
      </c>
      <c r="AL22" s="40" t="str">
        <f t="shared" si="7"/>
        <v/>
      </c>
      <c r="AM22" s="40" t="str">
        <f t="shared" si="7"/>
        <v/>
      </c>
      <c r="AN22" s="40" t="str">
        <f t="shared" si="7"/>
        <v/>
      </c>
      <c r="AO22" s="40" t="str">
        <f t="shared" si="7"/>
        <v/>
      </c>
      <c r="AP22" s="40" t="str">
        <f t="shared" si="7"/>
        <v/>
      </c>
      <c r="AQ22" s="40" t="str">
        <f t="shared" si="7"/>
        <v/>
      </c>
      <c r="AR22" s="40" t="str">
        <f t="shared" si="7"/>
        <v/>
      </c>
      <c r="AS22" s="40" t="str">
        <f t="shared" si="7"/>
        <v/>
      </c>
    </row>
    <row r="23" spans="1:45" ht="11.25" customHeight="1">
      <c r="A23" s="15" t="s">
        <v>18</v>
      </c>
      <c r="B23" s="83" t="str">
        <f>IF(Y23="","",TEXT(ROUND(Y23,(IF(B$6="",100,B$6)-1)-INT(LOG(ABS(Y23)+(Y23=0)))),"#,##0"&amp;IF(INT(LOG(ABS(ROUND(Y23,(IF(B$6="",100,B$6)-1)-INT(LOG(ABS(Y23)+(Y23=0)))))+(ROUND(Y23,(IF(B$6="",100,B$6)-1)-INT(LOG(ABS(Y23)+(Y23=0))))=0)))+1&gt;=IF(B$6="",100,B$6),"",IF(B$7&gt;0,".","")&amp;REPT("0",IF(IF(B$6="",100,B$6)-INT(LOG(ABS(ROUND(Y23,(IF(B$6="",100,B$6)-1)-INT(LOG(ABS(Y23)+(Y23=0)))))+(ROUND(Y23,(IF(B$6="",100,B$6)-1)-INT(LOG(ABS(Y23)+(Y23=0))))=0)))-1&gt;B$7,B$7,IF(B$6="",100,B$6)-INT(LOG(ABS(ROUND(Y23,(IF(B$6="",100,B$6)-1)-INT(LOG(ABS(Y23)+(Y23=0)))))+(ROUND(Y23,(IF(B$6="",100,B$6)-1)-INT(LOG(ABS(Y23)+(Y23=0))))=0)))-1)))))</f>
        <v/>
      </c>
      <c r="C23" s="83" t="str">
        <f t="shared" si="3"/>
        <v/>
      </c>
      <c r="D23" s="83" t="str">
        <f t="shared" si="3"/>
        <v/>
      </c>
      <c r="E23" s="83" t="str">
        <f>IF(AB23="","",TEXT(ROUND(AB23,(IF(E$6="",100,E$6)-1)-INT(LOG(ABS(AB23)+(AB23=0)))),"#,##0"&amp;IF(INT(LOG(ABS(ROUND(AB23,(IF(E$6="",100,E$6)-1)-INT(LOG(ABS(AB23)+(AB23=0)))))+(ROUND(AB23,(IF(E$6="",100,E$6)-1)-INT(LOG(ABS(AB23)+(AB23=0))))=0)))+1&gt;=IF(E$6="",100,E$6),"",IF(E$7&gt;0,".","")&amp;REPT("0",IF(IF(E$6="",100,E$6)-INT(LOG(ABS(ROUND(AB23,(IF(E$6="",100,E$6)-1)-INT(LOG(ABS(AB23)+(AB23=0)))))+(ROUND(AB23,(IF(E$6="",100,E$6)-1)-INT(LOG(ABS(AB23)+(AB23=0))))=0)))-1&gt;E$7,E$7,IF(E$6="",100,E$6)-INT(LOG(ABS(ROUND(AB23,(IF(E$6="",100,E$6)-1)-INT(LOG(ABS(AB23)+(AB23=0)))))+(ROUND(AB23,(IF(E$6="",100,E$6)-1)-INT(LOG(ABS(AB23)+(AB23=0))))=0)))-1)))))</f>
        <v/>
      </c>
      <c r="F23" s="83" t="str">
        <f t="shared" si="4"/>
        <v/>
      </c>
      <c r="G23" s="83" t="str">
        <f t="shared" si="4"/>
        <v/>
      </c>
      <c r="H23" s="83" t="str">
        <f t="shared" si="4"/>
        <v/>
      </c>
      <c r="I23" s="83" t="str">
        <f t="shared" si="4"/>
        <v/>
      </c>
      <c r="J23" s="83" t="str">
        <f t="shared" si="4"/>
        <v/>
      </c>
      <c r="K23" s="83" t="str">
        <f t="shared" si="4"/>
        <v/>
      </c>
      <c r="L23" s="83" t="str">
        <f t="shared" si="4"/>
        <v/>
      </c>
      <c r="M23" s="83" t="str">
        <f t="shared" si="4"/>
        <v/>
      </c>
      <c r="N23" s="83" t="str">
        <f t="shared" si="1"/>
        <v/>
      </c>
      <c r="O23" s="83" t="str">
        <f t="shared" si="1"/>
        <v/>
      </c>
      <c r="P23" s="83" t="str">
        <f t="shared" si="1"/>
        <v/>
      </c>
      <c r="Q23" s="83" t="str">
        <f t="shared" si="1"/>
        <v/>
      </c>
      <c r="R23" s="83" t="str">
        <f t="shared" si="5"/>
        <v/>
      </c>
      <c r="S23" s="83" t="str">
        <f t="shared" si="5"/>
        <v/>
      </c>
      <c r="T23" s="83" t="str">
        <f t="shared" si="5"/>
        <v/>
      </c>
      <c r="U23" s="83" t="str">
        <f t="shared" si="2"/>
        <v/>
      </c>
      <c r="V23" s="83" t="str">
        <f t="shared" si="2"/>
        <v/>
      </c>
      <c r="Y23" s="40" t="str">
        <f t="shared" ref="Y23:AS23" si="8">IF(COUNT(Y8:Y19)=0,"",MIN(Y8:Y19))</f>
        <v/>
      </c>
      <c r="Z23" s="40" t="str">
        <f t="shared" si="8"/>
        <v/>
      </c>
      <c r="AA23" s="40" t="str">
        <f t="shared" si="8"/>
        <v/>
      </c>
      <c r="AB23" s="40" t="str">
        <f t="shared" si="8"/>
        <v/>
      </c>
      <c r="AC23" s="40" t="str">
        <f t="shared" si="8"/>
        <v/>
      </c>
      <c r="AD23" s="40" t="str">
        <f t="shared" si="8"/>
        <v/>
      </c>
      <c r="AE23" s="40" t="str">
        <f t="shared" si="8"/>
        <v/>
      </c>
      <c r="AF23" s="40" t="str">
        <f t="shared" si="8"/>
        <v/>
      </c>
      <c r="AG23" s="40" t="str">
        <f t="shared" si="8"/>
        <v/>
      </c>
      <c r="AH23" s="40" t="str">
        <f t="shared" si="8"/>
        <v/>
      </c>
      <c r="AI23" s="40" t="str">
        <f t="shared" si="8"/>
        <v/>
      </c>
      <c r="AJ23" s="40" t="str">
        <f t="shared" si="8"/>
        <v/>
      </c>
      <c r="AK23" s="40" t="str">
        <f t="shared" si="8"/>
        <v/>
      </c>
      <c r="AL23" s="40" t="str">
        <f t="shared" si="8"/>
        <v/>
      </c>
      <c r="AM23" s="40" t="str">
        <f t="shared" si="8"/>
        <v/>
      </c>
      <c r="AN23" s="40" t="str">
        <f t="shared" si="8"/>
        <v/>
      </c>
      <c r="AO23" s="40" t="str">
        <f t="shared" si="8"/>
        <v/>
      </c>
      <c r="AP23" s="40" t="str">
        <f t="shared" si="8"/>
        <v/>
      </c>
      <c r="AQ23" s="40" t="str">
        <f t="shared" si="8"/>
        <v/>
      </c>
      <c r="AR23" s="40" t="str">
        <f t="shared" si="8"/>
        <v/>
      </c>
      <c r="AS23" s="40" t="str">
        <f t="shared" si="8"/>
        <v/>
      </c>
    </row>
  </sheetData>
  <mergeCells count="15">
    <mergeCell ref="B3:D3"/>
    <mergeCell ref="E3:G3"/>
    <mergeCell ref="H3:K3"/>
    <mergeCell ref="N3:U3"/>
    <mergeCell ref="Y3:AA3"/>
    <mergeCell ref="AB3:AD3"/>
    <mergeCell ref="AE3:AH3"/>
    <mergeCell ref="AK3:AR3"/>
    <mergeCell ref="A3:A4"/>
    <mergeCell ref="L3:L4"/>
    <mergeCell ref="M3:M4"/>
    <mergeCell ref="V3:V4"/>
    <mergeCell ref="AI3:AI4"/>
    <mergeCell ref="AJ3:AJ4"/>
    <mergeCell ref="AS3:AS4"/>
  </mergeCells>
  <phoneticPr fontId="3"/>
  <conditionalFormatting sqref="Y21:AS23">
    <cfRule type="expression" dxfId="1" priority="4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fitToWidth="1" fitToHeight="1" orientation="landscape" usePrinterDefaults="1" horizontalDpi="6553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V19"/>
  <sheetViews>
    <sheetView view="pageBreakPreview" zoomScaleSheetLayoutView="100" workbookViewId="0">
      <selection activeCell="G1" sqref="G1"/>
    </sheetView>
  </sheetViews>
  <sheetFormatPr defaultRowHeight="9.6"/>
  <cols>
    <col min="1" max="1" width="6.125" style="1" customWidth="1"/>
    <col min="2" max="5" width="6.625" style="1" customWidth="1"/>
    <col min="6" max="6" width="109.125" style="1" customWidth="1"/>
    <col min="7" max="11" width="4.625" style="1" customWidth="1"/>
    <col min="12" max="16384" width="9" style="1" customWidth="1"/>
  </cols>
  <sheetData>
    <row r="1" spans="1:22" s="2" customFormat="1" ht="21" customHeight="1">
      <c r="A1" s="6"/>
      <c r="B1" s="6"/>
      <c r="C1" s="6"/>
      <c r="D1" s="6"/>
    </row>
    <row r="2" spans="1:22" s="2" customFormat="1" ht="21" customHeight="1">
      <c r="A2" s="7" t="str">
        <f>"8.沈砂・しさ搬出量　"&amp;I2&amp;"年度分"</f>
        <v>8.沈砂・しさ搬出量　年度分</v>
      </c>
      <c r="B2" s="7"/>
      <c r="C2" s="7"/>
      <c r="D2" s="7"/>
      <c r="F2" s="28"/>
      <c r="H2" s="34" t="s">
        <v>58</v>
      </c>
      <c r="I2" s="74"/>
    </row>
    <row r="3" spans="1:22" s="2" customFormat="1" ht="12" customHeight="1">
      <c r="A3" s="8" t="s">
        <v>43</v>
      </c>
      <c r="B3" s="15" t="s">
        <v>179</v>
      </c>
      <c r="C3" s="94"/>
      <c r="D3" s="15" t="s">
        <v>67</v>
      </c>
      <c r="E3" s="94"/>
      <c r="H3" s="15" t="s">
        <v>179</v>
      </c>
      <c r="I3" s="94"/>
      <c r="J3" s="15" t="s">
        <v>67</v>
      </c>
      <c r="K3" s="94"/>
    </row>
    <row r="4" spans="1:22" s="3" customFormat="1" ht="48" customHeight="1">
      <c r="A4" s="9"/>
      <c r="B4" s="8" t="s">
        <v>141</v>
      </c>
      <c r="C4" s="8" t="s">
        <v>208</v>
      </c>
      <c r="D4" s="8" t="s">
        <v>141</v>
      </c>
      <c r="E4" s="8" t="s">
        <v>208</v>
      </c>
      <c r="F4" s="3"/>
      <c r="G4" s="3"/>
      <c r="H4" s="8" t="s">
        <v>181</v>
      </c>
      <c r="I4" s="8" t="s">
        <v>182</v>
      </c>
      <c r="J4" s="8" t="s">
        <v>183</v>
      </c>
      <c r="K4" s="8" t="s">
        <v>185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 ht="12" customHeight="1">
      <c r="A5" s="10"/>
      <c r="B5" s="21" t="s">
        <v>83</v>
      </c>
      <c r="C5" s="21" t="s">
        <v>83</v>
      </c>
      <c r="D5" s="21" t="s">
        <v>83</v>
      </c>
      <c r="E5" s="21" t="s">
        <v>83</v>
      </c>
      <c r="F5" s="95"/>
      <c r="G5" s="96"/>
      <c r="H5" s="21" t="s">
        <v>83</v>
      </c>
      <c r="I5" s="21" t="s">
        <v>83</v>
      </c>
      <c r="J5" s="21" t="s">
        <v>83</v>
      </c>
      <c r="K5" s="21" t="s">
        <v>83</v>
      </c>
    </row>
    <row r="6" spans="1:22" ht="11.25" customHeight="1">
      <c r="A6" s="79" t="s">
        <v>52</v>
      </c>
      <c r="B6" s="22">
        <v>0</v>
      </c>
      <c r="C6" s="22">
        <v>0</v>
      </c>
      <c r="D6" s="22">
        <v>0</v>
      </c>
      <c r="E6" s="22">
        <v>0</v>
      </c>
      <c r="F6" s="31"/>
      <c r="G6" s="37"/>
      <c r="H6" s="12"/>
      <c r="I6" s="12"/>
      <c r="J6" s="12"/>
      <c r="K6" s="12"/>
      <c r="L6" s="95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ht="11.25" customHeight="1">
      <c r="A7" s="38">
        <v>4</v>
      </c>
      <c r="B7" s="23" t="str">
        <f t="shared" ref="B7:E19" si="0">IF(H7="","",TEXT(ROUND(H7,B$6),"#,##0"&amp;IF(B$6&gt;0,"."&amp;REPT("0",B$6),"")))</f>
        <v/>
      </c>
      <c r="C7" s="23" t="str">
        <f t="shared" si="0"/>
        <v/>
      </c>
      <c r="D7" s="23" t="str">
        <f t="shared" si="0"/>
        <v/>
      </c>
      <c r="E7" s="23" t="str">
        <f t="shared" si="0"/>
        <v/>
      </c>
      <c r="F7" s="95"/>
      <c r="G7" s="96"/>
      <c r="H7" s="23"/>
      <c r="I7" s="23"/>
      <c r="J7" s="23"/>
      <c r="K7" s="23"/>
    </row>
    <row r="8" spans="1:22" ht="11.25" customHeight="1">
      <c r="A8" s="38">
        <v>5</v>
      </c>
      <c r="B8" s="23" t="str">
        <f t="shared" si="0"/>
        <v/>
      </c>
      <c r="C8" s="23" t="str">
        <f t="shared" si="0"/>
        <v/>
      </c>
      <c r="D8" s="23" t="str">
        <f t="shared" si="0"/>
        <v/>
      </c>
      <c r="E8" s="23" t="str">
        <f t="shared" si="0"/>
        <v/>
      </c>
      <c r="H8" s="23"/>
      <c r="I8" s="23"/>
      <c r="J8" s="23"/>
      <c r="K8" s="23"/>
    </row>
    <row r="9" spans="1:22" ht="11.25" customHeight="1">
      <c r="A9" s="38">
        <v>6</v>
      </c>
      <c r="B9" s="23" t="str">
        <f t="shared" si="0"/>
        <v/>
      </c>
      <c r="C9" s="23" t="str">
        <f t="shared" si="0"/>
        <v/>
      </c>
      <c r="D9" s="23" t="str">
        <f t="shared" si="0"/>
        <v/>
      </c>
      <c r="E9" s="23" t="str">
        <f t="shared" si="0"/>
        <v/>
      </c>
      <c r="H9" s="23"/>
      <c r="I9" s="23"/>
      <c r="J9" s="23"/>
      <c r="K9" s="23"/>
    </row>
    <row r="10" spans="1:22" ht="11.25" customHeight="1">
      <c r="A10" s="38">
        <v>7</v>
      </c>
      <c r="B10" s="23" t="str">
        <f t="shared" si="0"/>
        <v/>
      </c>
      <c r="C10" s="23" t="str">
        <f t="shared" si="0"/>
        <v/>
      </c>
      <c r="D10" s="23" t="str">
        <f t="shared" si="0"/>
        <v/>
      </c>
      <c r="E10" s="23" t="str">
        <f t="shared" si="0"/>
        <v/>
      </c>
      <c r="H10" s="23"/>
      <c r="I10" s="23"/>
      <c r="J10" s="23"/>
      <c r="K10" s="23"/>
    </row>
    <row r="11" spans="1:22" ht="11.25" customHeight="1">
      <c r="A11" s="38">
        <v>8</v>
      </c>
      <c r="B11" s="23" t="str">
        <f t="shared" si="0"/>
        <v/>
      </c>
      <c r="C11" s="23" t="str">
        <f t="shared" si="0"/>
        <v/>
      </c>
      <c r="D11" s="23" t="str">
        <f t="shared" si="0"/>
        <v/>
      </c>
      <c r="E11" s="23" t="str">
        <f t="shared" si="0"/>
        <v/>
      </c>
      <c r="H11" s="23"/>
      <c r="I11" s="23"/>
      <c r="J11" s="23"/>
      <c r="K11" s="23"/>
    </row>
    <row r="12" spans="1:22" ht="11.25" customHeight="1">
      <c r="A12" s="38">
        <v>9</v>
      </c>
      <c r="B12" s="23" t="str">
        <f t="shared" si="0"/>
        <v/>
      </c>
      <c r="C12" s="23" t="str">
        <f t="shared" si="0"/>
        <v/>
      </c>
      <c r="D12" s="23" t="str">
        <f t="shared" si="0"/>
        <v/>
      </c>
      <c r="E12" s="23" t="str">
        <f t="shared" si="0"/>
        <v/>
      </c>
      <c r="H12" s="23"/>
      <c r="I12" s="23"/>
      <c r="J12" s="23"/>
      <c r="K12" s="23"/>
    </row>
    <row r="13" spans="1:22" ht="11.25" customHeight="1">
      <c r="A13" s="38">
        <v>10</v>
      </c>
      <c r="B13" s="23" t="str">
        <f t="shared" si="0"/>
        <v/>
      </c>
      <c r="C13" s="23" t="str">
        <f t="shared" si="0"/>
        <v/>
      </c>
      <c r="D13" s="23" t="str">
        <f t="shared" si="0"/>
        <v/>
      </c>
      <c r="E13" s="23" t="str">
        <f t="shared" si="0"/>
        <v/>
      </c>
      <c r="H13" s="23"/>
      <c r="I13" s="23"/>
      <c r="J13" s="23"/>
      <c r="K13" s="23"/>
    </row>
    <row r="14" spans="1:22" ht="11.25" customHeight="1">
      <c r="A14" s="38">
        <v>11</v>
      </c>
      <c r="B14" s="23" t="str">
        <f t="shared" si="0"/>
        <v/>
      </c>
      <c r="C14" s="23" t="str">
        <f t="shared" si="0"/>
        <v/>
      </c>
      <c r="D14" s="23" t="str">
        <f t="shared" si="0"/>
        <v/>
      </c>
      <c r="E14" s="23" t="str">
        <f t="shared" si="0"/>
        <v/>
      </c>
      <c r="H14" s="23"/>
      <c r="I14" s="23"/>
      <c r="J14" s="23"/>
      <c r="K14" s="23"/>
    </row>
    <row r="15" spans="1:22" ht="11.25" customHeight="1">
      <c r="A15" s="38">
        <v>12</v>
      </c>
      <c r="B15" s="23" t="str">
        <f t="shared" si="0"/>
        <v/>
      </c>
      <c r="C15" s="23" t="str">
        <f t="shared" si="0"/>
        <v/>
      </c>
      <c r="D15" s="23" t="str">
        <f t="shared" si="0"/>
        <v/>
      </c>
      <c r="E15" s="23" t="str">
        <f t="shared" si="0"/>
        <v/>
      </c>
      <c r="H15" s="23"/>
      <c r="I15" s="23"/>
      <c r="J15" s="23"/>
      <c r="K15" s="23"/>
    </row>
    <row r="16" spans="1:22" ht="11.25" customHeight="1">
      <c r="A16" s="38">
        <v>1</v>
      </c>
      <c r="B16" s="23" t="str">
        <f t="shared" si="0"/>
        <v/>
      </c>
      <c r="C16" s="23" t="str">
        <f t="shared" si="0"/>
        <v/>
      </c>
      <c r="D16" s="23" t="str">
        <f t="shared" si="0"/>
        <v/>
      </c>
      <c r="E16" s="23" t="str">
        <f t="shared" si="0"/>
        <v/>
      </c>
      <c r="H16" s="23"/>
      <c r="I16" s="23"/>
      <c r="J16" s="23"/>
      <c r="K16" s="23"/>
    </row>
    <row r="17" spans="1:11" ht="11.25" customHeight="1">
      <c r="A17" s="38">
        <v>2</v>
      </c>
      <c r="B17" s="23" t="str">
        <f t="shared" si="0"/>
        <v/>
      </c>
      <c r="C17" s="23" t="str">
        <f t="shared" si="0"/>
        <v/>
      </c>
      <c r="D17" s="23" t="str">
        <f t="shared" si="0"/>
        <v/>
      </c>
      <c r="E17" s="23" t="str">
        <f t="shared" si="0"/>
        <v/>
      </c>
      <c r="H17" s="23"/>
      <c r="I17" s="23"/>
      <c r="J17" s="23"/>
      <c r="K17" s="23"/>
    </row>
    <row r="18" spans="1:11" ht="11.25" customHeight="1">
      <c r="A18" s="101">
        <v>3</v>
      </c>
      <c r="B18" s="24" t="str">
        <f t="shared" si="0"/>
        <v/>
      </c>
      <c r="C18" s="24" t="str">
        <f t="shared" si="0"/>
        <v/>
      </c>
      <c r="D18" s="24" t="str">
        <f t="shared" si="0"/>
        <v/>
      </c>
      <c r="E18" s="24" t="str">
        <f t="shared" si="0"/>
        <v/>
      </c>
      <c r="H18" s="23"/>
      <c r="I18" s="23"/>
      <c r="J18" s="23"/>
      <c r="K18" s="23"/>
    </row>
    <row r="19" spans="1:11" ht="11.25" customHeight="1">
      <c r="A19" s="14" t="s">
        <v>68</v>
      </c>
      <c r="B19" s="25" t="str">
        <f t="shared" si="0"/>
        <v/>
      </c>
      <c r="C19" s="25" t="str">
        <f t="shared" si="0"/>
        <v/>
      </c>
      <c r="D19" s="25" t="str">
        <f t="shared" si="0"/>
        <v/>
      </c>
      <c r="E19" s="25" t="str">
        <f t="shared" si="0"/>
        <v/>
      </c>
      <c r="H19" s="40" t="str">
        <f>IF(COUNT(H7:H18)=0,"",SUM(H7:H18))</f>
        <v/>
      </c>
      <c r="I19" s="40" t="str">
        <f>IF(COUNT(I7:I18)=0,"",SUM(I7:I18))</f>
        <v/>
      </c>
      <c r="J19" s="40" t="str">
        <f>IF(COUNT(J7:J18)=0,"",SUM(J7:J18))</f>
        <v/>
      </c>
      <c r="K19" s="40" t="str">
        <f>IF(COUNT(K7:K18)=0,"",SUM(K7:K18))</f>
        <v/>
      </c>
    </row>
    <row r="20" spans="1:11" ht="11.25" customHeight="1"/>
    <row r="21" spans="1:11" ht="19.5" customHeight="1"/>
    <row r="22" spans="1:11" ht="11.25" customHeight="1"/>
    <row r="23" spans="1:11" ht="11.25" customHeight="1"/>
    <row r="24" spans="1:11" ht="11.25" customHeight="1"/>
    <row r="25" spans="1:11" ht="11.25" customHeight="1"/>
    <row r="26" spans="1:11" ht="11.25" customHeight="1"/>
    <row r="27" spans="1:11" ht="11.25" customHeight="1"/>
    <row r="28" spans="1:11" ht="11.25" customHeight="1"/>
    <row r="29" spans="1:11" ht="11.25" customHeight="1"/>
    <row r="30" spans="1:11" ht="11.25" customHeight="1"/>
    <row r="31" spans="1:11" ht="11.25" customHeight="1"/>
    <row r="32" spans="1:11" ht="11.25" customHeight="1"/>
    <row r="33" ht="11.25" customHeight="1"/>
    <row r="34" ht="11.25" customHeight="1"/>
    <row r="35" ht="11.25" customHeight="1"/>
    <row r="36" ht="11.25" customHeight="1"/>
    <row r="37" ht="11.25" customHeight="1"/>
    <row r="38" ht="11.25" customHeight="1"/>
  </sheetData>
  <mergeCells count="5">
    <mergeCell ref="B3:C3"/>
    <mergeCell ref="D3:E3"/>
    <mergeCell ref="H3:I3"/>
    <mergeCell ref="J3:K3"/>
    <mergeCell ref="A3:A4"/>
  </mergeCells>
  <phoneticPr fontId="3"/>
  <conditionalFormatting sqref="H19:K19">
    <cfRule type="expression" dxfId="0" priority="5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fitToWidth="1" fitToHeight="1" orientation="landscape" usePrinterDefaults="1" horizontalDpi="65533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V39"/>
  <sheetViews>
    <sheetView view="pageBreakPreview" zoomScaleSheetLayoutView="100" workbookViewId="0">
      <selection activeCell="R1" sqref="R1"/>
    </sheetView>
  </sheetViews>
  <sheetFormatPr defaultRowHeight="9.6"/>
  <cols>
    <col min="1" max="1" width="2.625" style="1" customWidth="1"/>
    <col min="2" max="2" width="16.625" style="1" customWidth="1"/>
    <col min="3" max="3" width="18.625" style="1" customWidth="1"/>
    <col min="4" max="15" width="6.625" style="1" customWidth="1"/>
    <col min="16" max="16" width="8.625" style="1" customWidth="1"/>
    <col min="17" max="17" width="15.75" style="1" customWidth="1"/>
    <col min="18" max="22" width="4.625" style="1" customWidth="1"/>
    <col min="23" max="16384" width="9" style="1" customWidth="1"/>
  </cols>
  <sheetData>
    <row r="1" spans="1:22" ht="21" customHeight="1">
      <c r="A1" s="6" t="s">
        <v>190</v>
      </c>
      <c r="B1" s="6"/>
    </row>
    <row r="2" spans="1:22" s="2" customFormat="1" ht="21" customHeight="1">
      <c r="A2" s="7" t="str">
        <f>"1.主要機器運転時間[h]　"&amp;T2&amp;"年度分"</f>
        <v>1.主要機器運転時間[h]　年度分</v>
      </c>
      <c r="B2" s="7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28"/>
      <c r="Q2" s="28"/>
      <c r="S2" s="38" t="s">
        <v>58</v>
      </c>
      <c r="T2" s="162"/>
      <c r="U2" s="58"/>
      <c r="V2" s="163"/>
    </row>
    <row r="3" spans="1:22" s="4" customFormat="1" ht="12" customHeight="1">
      <c r="A3" s="141" t="s">
        <v>17</v>
      </c>
      <c r="B3" s="145"/>
      <c r="C3" s="152" t="s">
        <v>192</v>
      </c>
      <c r="D3" s="155" t="s">
        <v>85</v>
      </c>
      <c r="E3" s="155" t="s">
        <v>193</v>
      </c>
      <c r="F3" s="155" t="s">
        <v>194</v>
      </c>
      <c r="G3" s="155" t="s">
        <v>195</v>
      </c>
      <c r="H3" s="155" t="s">
        <v>196</v>
      </c>
      <c r="I3" s="155" t="s">
        <v>175</v>
      </c>
      <c r="J3" s="155" t="s">
        <v>197</v>
      </c>
      <c r="K3" s="155" t="s">
        <v>84</v>
      </c>
      <c r="L3" s="155" t="s">
        <v>198</v>
      </c>
      <c r="M3" s="155" t="s">
        <v>199</v>
      </c>
      <c r="N3" s="155" t="s">
        <v>200</v>
      </c>
      <c r="O3" s="155" t="s">
        <v>149</v>
      </c>
      <c r="P3" s="158" t="s">
        <v>68</v>
      </c>
      <c r="Q3" s="160"/>
    </row>
    <row r="4" spans="1:22" s="4" customFormat="1" ht="11.25" customHeight="1">
      <c r="A4" s="142" t="s">
        <v>186</v>
      </c>
      <c r="B4" s="146"/>
      <c r="C4" s="153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9" t="str">
        <f t="shared" ref="P4:P39" si="0">IF(COUNT(D4:O4)=0,"",SUM(D4:O4))</f>
        <v/>
      </c>
      <c r="Q4" s="161"/>
    </row>
    <row r="5" spans="1:22" s="4" customFormat="1" ht="11.25" customHeight="1">
      <c r="A5" s="143"/>
      <c r="B5" s="147"/>
      <c r="C5" s="153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9" t="str">
        <f t="shared" si="0"/>
        <v/>
      </c>
      <c r="Q5" s="161"/>
    </row>
    <row r="6" spans="1:22" s="4" customFormat="1" ht="11.25" customHeight="1">
      <c r="A6" s="143"/>
      <c r="B6" s="147"/>
      <c r="C6" s="153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9" t="str">
        <f t="shared" si="0"/>
        <v/>
      </c>
      <c r="Q6" s="161"/>
    </row>
    <row r="7" spans="1:22" s="4" customFormat="1" ht="11.25" customHeight="1">
      <c r="A7" s="143"/>
      <c r="B7" s="147"/>
      <c r="C7" s="153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9" t="str">
        <f t="shared" si="0"/>
        <v/>
      </c>
      <c r="Q7" s="161"/>
    </row>
    <row r="8" spans="1:22" s="4" customFormat="1" ht="11.25" customHeight="1">
      <c r="A8" s="143"/>
      <c r="B8" s="147"/>
      <c r="C8" s="153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9" t="str">
        <f t="shared" si="0"/>
        <v/>
      </c>
      <c r="Q8" s="161"/>
    </row>
    <row r="9" spans="1:22" s="4" customFormat="1" ht="11.25" customHeight="1">
      <c r="A9" s="143"/>
      <c r="B9" s="147"/>
      <c r="C9" s="153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9" t="str">
        <f t="shared" si="0"/>
        <v/>
      </c>
      <c r="Q9" s="161"/>
    </row>
    <row r="10" spans="1:22" s="4" customFormat="1" ht="11.25" customHeight="1">
      <c r="A10" s="143"/>
      <c r="B10" s="147"/>
      <c r="C10" s="153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9" t="str">
        <f t="shared" si="0"/>
        <v/>
      </c>
      <c r="Q10" s="161"/>
    </row>
    <row r="11" spans="1:22" s="4" customFormat="1" ht="11.25" customHeight="1">
      <c r="A11" s="143"/>
      <c r="B11" s="147"/>
      <c r="C11" s="153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9" t="str">
        <f t="shared" si="0"/>
        <v/>
      </c>
      <c r="Q11" s="161"/>
    </row>
    <row r="12" spans="1:22" s="4" customFormat="1" ht="11.25" customHeight="1">
      <c r="A12" s="143"/>
      <c r="B12" s="147"/>
      <c r="C12" s="153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9" t="str">
        <f t="shared" si="0"/>
        <v/>
      </c>
      <c r="Q12" s="161"/>
    </row>
    <row r="13" spans="1:22" s="4" customFormat="1" ht="11.25" customHeight="1">
      <c r="A13" s="143"/>
      <c r="B13" s="147"/>
      <c r="C13" s="153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9" t="str">
        <f t="shared" si="0"/>
        <v/>
      </c>
      <c r="Q13" s="161"/>
    </row>
    <row r="14" spans="1:22" s="4" customFormat="1" ht="11.25" customHeight="1">
      <c r="A14" s="143"/>
      <c r="B14" s="147"/>
      <c r="C14" s="153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9" t="str">
        <f t="shared" si="0"/>
        <v/>
      </c>
      <c r="Q14" s="161"/>
    </row>
    <row r="15" spans="1:22" s="4" customFormat="1" ht="11.25" customHeight="1">
      <c r="A15" s="144"/>
      <c r="B15" s="148"/>
      <c r="C15" s="153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9" t="str">
        <f t="shared" si="0"/>
        <v/>
      </c>
      <c r="Q15" s="161"/>
    </row>
    <row r="16" spans="1:22" s="4" customFormat="1" ht="11.25" customHeight="1">
      <c r="A16" s="142" t="s">
        <v>187</v>
      </c>
      <c r="B16" s="146"/>
      <c r="C16" s="153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9" t="str">
        <f t="shared" si="0"/>
        <v/>
      </c>
      <c r="Q16" s="161"/>
    </row>
    <row r="17" spans="1:17" s="4" customFormat="1" ht="11.25" customHeight="1">
      <c r="A17" s="143"/>
      <c r="B17" s="147"/>
      <c r="C17" s="153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9" t="str">
        <f t="shared" si="0"/>
        <v/>
      </c>
      <c r="Q17" s="161"/>
    </row>
    <row r="18" spans="1:17" s="4" customFormat="1" ht="11.25" customHeight="1">
      <c r="A18" s="143"/>
      <c r="B18" s="147"/>
      <c r="C18" s="153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9" t="str">
        <f t="shared" si="0"/>
        <v/>
      </c>
      <c r="Q18" s="161"/>
    </row>
    <row r="19" spans="1:17" s="4" customFormat="1" ht="11.25" customHeight="1">
      <c r="A19" s="143"/>
      <c r="B19" s="147"/>
      <c r="C19" s="153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9" t="str">
        <f t="shared" si="0"/>
        <v/>
      </c>
      <c r="Q19" s="161"/>
    </row>
    <row r="20" spans="1:17" s="4" customFormat="1" ht="11.25" customHeight="1">
      <c r="A20" s="143"/>
      <c r="B20" s="147"/>
      <c r="C20" s="153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9" t="str">
        <f t="shared" si="0"/>
        <v/>
      </c>
      <c r="Q20" s="161"/>
    </row>
    <row r="21" spans="1:17" s="4" customFormat="1" ht="11.25" customHeight="1">
      <c r="A21" s="143"/>
      <c r="B21" s="147"/>
      <c r="C21" s="153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9" t="str">
        <f t="shared" si="0"/>
        <v/>
      </c>
      <c r="Q21" s="161"/>
    </row>
    <row r="22" spans="1:17" s="4" customFormat="1" ht="11.25" customHeight="1">
      <c r="A22" s="143"/>
      <c r="B22" s="147"/>
      <c r="C22" s="153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9" t="str">
        <f t="shared" si="0"/>
        <v/>
      </c>
      <c r="Q22" s="161"/>
    </row>
    <row r="23" spans="1:17" s="4" customFormat="1" ht="11.25" customHeight="1">
      <c r="A23" s="143"/>
      <c r="B23" s="147"/>
      <c r="C23" s="153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9" t="str">
        <f t="shared" si="0"/>
        <v/>
      </c>
      <c r="Q23" s="161"/>
    </row>
    <row r="24" spans="1:17" s="4" customFormat="1" ht="11.25" customHeight="1">
      <c r="A24" s="143"/>
      <c r="B24" s="147"/>
      <c r="C24" s="153"/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9" t="str">
        <f t="shared" si="0"/>
        <v/>
      </c>
      <c r="Q24" s="161"/>
    </row>
    <row r="25" spans="1:17" s="4" customFormat="1" ht="11.25" customHeight="1">
      <c r="A25" s="143"/>
      <c r="B25" s="147"/>
      <c r="C25" s="153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9" t="str">
        <f t="shared" si="0"/>
        <v/>
      </c>
      <c r="Q25" s="161"/>
    </row>
    <row r="26" spans="1:17" s="4" customFormat="1" ht="11.25" customHeight="1">
      <c r="A26" s="143"/>
      <c r="B26" s="147"/>
      <c r="C26" s="153"/>
      <c r="D26" s="157"/>
      <c r="E26" s="157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9" t="str">
        <f t="shared" si="0"/>
        <v/>
      </c>
      <c r="Q26" s="161"/>
    </row>
    <row r="27" spans="1:17" s="4" customFormat="1" ht="11.25" customHeight="1">
      <c r="A27" s="144"/>
      <c r="B27" s="148"/>
      <c r="C27" s="153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9" t="str">
        <f t="shared" si="0"/>
        <v/>
      </c>
      <c r="Q27" s="161"/>
    </row>
    <row r="28" spans="1:17" s="4" customFormat="1" ht="11.25" customHeight="1">
      <c r="A28" s="142" t="s">
        <v>188</v>
      </c>
      <c r="B28" s="149"/>
      <c r="C28" s="153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9" t="str">
        <f t="shared" si="0"/>
        <v/>
      </c>
    </row>
    <row r="29" spans="1:17" s="5" customFormat="1" ht="11.25" customHeight="1">
      <c r="A29" s="143"/>
      <c r="B29" s="150"/>
      <c r="C29" s="153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9" t="str">
        <f t="shared" si="0"/>
        <v/>
      </c>
    </row>
    <row r="30" spans="1:17" s="5" customFormat="1" ht="11.25" customHeight="1">
      <c r="A30" s="143"/>
      <c r="B30" s="150"/>
      <c r="C30" s="153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9" t="str">
        <f t="shared" si="0"/>
        <v/>
      </c>
    </row>
    <row r="31" spans="1:17" s="5" customFormat="1" ht="11.25" customHeight="1">
      <c r="A31" s="143"/>
      <c r="B31" s="150"/>
      <c r="C31" s="153"/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9" t="str">
        <f t="shared" si="0"/>
        <v/>
      </c>
    </row>
    <row r="32" spans="1:17" s="5" customFormat="1" ht="11.25" customHeight="1">
      <c r="A32" s="143"/>
      <c r="B32" s="150"/>
      <c r="C32" s="153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9" t="str">
        <f t="shared" si="0"/>
        <v/>
      </c>
    </row>
    <row r="33" spans="1:16" s="5" customFormat="1" ht="11.25" customHeight="1">
      <c r="A33" s="143"/>
      <c r="B33" s="150"/>
      <c r="C33" s="153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9" t="str">
        <f t="shared" si="0"/>
        <v/>
      </c>
    </row>
    <row r="34" spans="1:16" s="5" customFormat="1" ht="11.25" customHeight="1">
      <c r="A34" s="143"/>
      <c r="B34" s="150"/>
      <c r="C34" s="153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9" t="str">
        <f t="shared" si="0"/>
        <v/>
      </c>
    </row>
    <row r="35" spans="1:16" s="5" customFormat="1" ht="11.25" customHeight="1">
      <c r="A35" s="143"/>
      <c r="B35" s="150"/>
      <c r="C35" s="153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9" t="str">
        <f t="shared" si="0"/>
        <v/>
      </c>
    </row>
    <row r="36" spans="1:16" s="5" customFormat="1" ht="11.25" customHeight="1">
      <c r="A36" s="143"/>
      <c r="B36" s="150"/>
      <c r="C36" s="153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9" t="str">
        <f t="shared" si="0"/>
        <v/>
      </c>
    </row>
    <row r="37" spans="1:16" s="5" customFormat="1" ht="11.25" customHeight="1">
      <c r="A37" s="143"/>
      <c r="B37" s="150"/>
      <c r="C37" s="153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9" t="str">
        <f t="shared" si="0"/>
        <v/>
      </c>
    </row>
    <row r="38" spans="1:16" s="5" customFormat="1" ht="11.25" customHeight="1">
      <c r="A38" s="143"/>
      <c r="B38" s="150"/>
      <c r="C38" s="153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9" t="str">
        <f t="shared" si="0"/>
        <v/>
      </c>
    </row>
    <row r="39" spans="1:16" s="5" customFormat="1" ht="11.25" customHeight="1">
      <c r="A39" s="144"/>
      <c r="B39" s="151"/>
      <c r="C39" s="153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9" t="str">
        <f t="shared" si="0"/>
        <v/>
      </c>
    </row>
    <row r="40" spans="1:16" ht="11.25" customHeight="1"/>
    <row r="41" spans="1:16" ht="11.25" customHeight="1"/>
    <row r="42" spans="1:16" ht="11.25" customHeight="1"/>
    <row r="43" spans="1:16" ht="11.25" customHeight="1"/>
    <row r="44" spans="1:16" ht="11.25" customHeight="1"/>
    <row r="45" spans="1:16" ht="11.25" customHeight="1"/>
    <row r="46" spans="1:16" ht="11.25" customHeight="1"/>
    <row r="47" spans="1:16" ht="11.25" customHeight="1"/>
    <row r="48" spans="1:16" ht="11.2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  <row r="255" ht="11.25" customHeight="1"/>
    <row r="256" ht="11.25" customHeight="1"/>
    <row r="257" ht="11.25" customHeight="1"/>
    <row r="258" ht="11.25" customHeight="1"/>
    <row r="259" ht="11.25" customHeight="1"/>
    <row r="260" ht="11.25" customHeight="1"/>
    <row r="261" ht="11.25" customHeight="1"/>
    <row r="262" ht="11.25" customHeight="1"/>
    <row r="263" ht="11.25" customHeight="1"/>
    <row r="264" ht="11.25" customHeight="1"/>
    <row r="265" ht="11.25" customHeight="1"/>
    <row r="266" ht="11.25" customHeight="1"/>
    <row r="267" ht="11.25" customHeight="1"/>
    <row r="268" ht="11.25" customHeight="1"/>
    <row r="269" ht="11.25" customHeight="1"/>
    <row r="270" ht="11.25" customHeight="1"/>
    <row r="271" ht="11.25" customHeight="1"/>
    <row r="272" ht="11.25" customHeight="1"/>
    <row r="273" ht="11.25" customHeight="1"/>
    <row r="274" ht="11.25" customHeight="1"/>
    <row r="275" ht="11.25" customHeight="1"/>
    <row r="276" ht="11.25" customHeight="1"/>
    <row r="277" ht="11.25" customHeight="1"/>
    <row r="278" ht="11.25" customHeight="1"/>
    <row r="279" ht="11.25" customHeight="1"/>
    <row r="280" ht="11.25" customHeight="1"/>
    <row r="281" ht="11.25" customHeight="1"/>
    <row r="282" ht="11.25" customHeight="1"/>
    <row r="283" ht="11.25" customHeight="1"/>
    <row r="284" ht="11.25" customHeight="1"/>
    <row r="285" ht="11.25" customHeight="1"/>
    <row r="286" ht="11.25" customHeight="1"/>
    <row r="287" ht="11.25" customHeight="1"/>
    <row r="288" ht="11.25" customHeight="1"/>
    <row r="289" ht="11.25" customHeight="1"/>
    <row r="290" ht="11.25" customHeight="1"/>
    <row r="291" ht="11.25" customHeight="1"/>
    <row r="292" ht="11.25" customHeight="1"/>
    <row r="293" ht="11.25" customHeight="1"/>
    <row r="294" ht="11.25" customHeight="1"/>
    <row r="295" ht="11.25" customHeight="1"/>
    <row r="296" ht="11.25" customHeight="1"/>
    <row r="297" ht="11.25" customHeight="1"/>
    <row r="298" ht="11.25" customHeight="1"/>
    <row r="299" ht="11.25" customHeight="1"/>
    <row r="300" ht="11.25" customHeight="1"/>
    <row r="301" ht="11.25" customHeight="1"/>
    <row r="302" ht="11.25" customHeight="1"/>
    <row r="303" ht="11.25" customHeight="1"/>
    <row r="304" ht="11.25" customHeight="1"/>
    <row r="305" ht="11.25" customHeight="1"/>
    <row r="306" ht="11.25" customHeight="1"/>
    <row r="307" ht="11.25" customHeight="1"/>
    <row r="308" ht="11.25" customHeight="1"/>
    <row r="309" ht="11.25" customHeight="1"/>
    <row r="310" ht="11.25" customHeight="1"/>
    <row r="311" ht="11.25" customHeight="1"/>
    <row r="312" ht="11.25" customHeight="1"/>
    <row r="313" ht="11.25" customHeight="1"/>
    <row r="314" ht="11.25" customHeight="1"/>
    <row r="315" ht="11.25" customHeight="1"/>
    <row r="316" ht="11.25" customHeight="1"/>
    <row r="317" ht="11.25" customHeight="1"/>
    <row r="318" ht="11.25" customHeight="1"/>
    <row r="319" ht="11.25" customHeight="1"/>
    <row r="320" ht="11.25" customHeight="1"/>
    <row r="321" ht="11.25" customHeight="1"/>
    <row r="322" ht="11.25" customHeight="1"/>
    <row r="323" ht="11.25" customHeight="1"/>
    <row r="324" ht="11.25" customHeight="1"/>
    <row r="325" ht="11.25" customHeight="1"/>
    <row r="326" ht="11.25" customHeight="1"/>
    <row r="327" ht="11.25" customHeight="1"/>
    <row r="328" ht="11.25" customHeight="1"/>
    <row r="329" ht="11.25" customHeight="1"/>
    <row r="330" ht="11.25" customHeight="1"/>
    <row r="331" ht="11.25" customHeight="1"/>
    <row r="332" ht="11.25" customHeight="1"/>
    <row r="333" ht="11.25" customHeight="1"/>
    <row r="334" ht="11.25" customHeight="1"/>
    <row r="335" ht="11.25" customHeight="1"/>
    <row r="336" ht="11.25" customHeight="1"/>
    <row r="337" ht="11.25" customHeight="1"/>
    <row r="338" ht="11.25" customHeight="1"/>
    <row r="339" ht="11.25" customHeight="1"/>
    <row r="340" ht="11.25" customHeight="1"/>
    <row r="341" ht="11.25" customHeight="1"/>
    <row r="342" ht="11.25" customHeight="1"/>
    <row r="343" ht="11.25" customHeight="1"/>
    <row r="344" ht="11.25" customHeight="1"/>
    <row r="345" ht="11.25" customHeight="1"/>
    <row r="346" ht="11.25" customHeight="1"/>
    <row r="347" ht="11.25" customHeight="1"/>
    <row r="348" ht="11.25" customHeight="1"/>
    <row r="349" ht="11.25" customHeight="1"/>
    <row r="350" ht="11.25" customHeight="1"/>
    <row r="351" ht="11.25" customHeight="1"/>
    <row r="352" ht="11.25" customHeight="1"/>
    <row r="353" ht="11.25" customHeight="1"/>
    <row r="354" ht="11.25" customHeight="1"/>
    <row r="355" ht="11.25" customHeight="1"/>
    <row r="356" ht="11.25" customHeight="1"/>
    <row r="357" ht="11.25" customHeight="1"/>
    <row r="358" ht="11.25" customHeight="1"/>
    <row r="359" ht="11.25" customHeight="1"/>
    <row r="360" ht="11.25" customHeight="1"/>
    <row r="361" ht="11.25" customHeight="1"/>
    <row r="362" ht="11.25" customHeight="1"/>
    <row r="363" ht="11.25" customHeight="1"/>
    <row r="364" ht="11.25" customHeight="1"/>
    <row r="365" ht="11.25" customHeight="1"/>
    <row r="366" ht="11.25" customHeight="1"/>
    <row r="367" ht="11.25" customHeight="1"/>
    <row r="368" ht="11.25" customHeight="1"/>
    <row r="369" ht="11.25" customHeight="1"/>
    <row r="370" ht="11.25" customHeight="1"/>
    <row r="371" ht="11.25" customHeight="1"/>
    <row r="372" ht="11.25" customHeight="1"/>
    <row r="373" ht="11.25" customHeight="1"/>
    <row r="374" ht="11.25" customHeight="1"/>
    <row r="375" ht="11.25" customHeight="1"/>
    <row r="376" ht="11.25" customHeight="1"/>
    <row r="377" ht="11.25" customHeight="1"/>
    <row r="378" ht="11.25" customHeight="1"/>
    <row r="379" ht="11.25" customHeight="1"/>
    <row r="380" ht="11.25" customHeight="1"/>
    <row r="381" ht="11.25" customHeight="1"/>
    <row r="382" ht="11.25" customHeight="1"/>
    <row r="383" ht="11.25" customHeight="1"/>
    <row r="384" ht="11.25" customHeight="1"/>
    <row r="385" ht="11.25" customHeight="1"/>
    <row r="386" ht="11.25" customHeight="1"/>
    <row r="387" ht="11.25" customHeight="1"/>
    <row r="388" ht="11.25" customHeight="1"/>
    <row r="389" ht="11.25" customHeight="1"/>
    <row r="390" ht="11.25" customHeight="1"/>
    <row r="391" ht="11.25" customHeight="1"/>
    <row r="392" ht="11.25" customHeight="1"/>
    <row r="393" ht="11.25" customHeight="1"/>
    <row r="394" ht="11.25" customHeight="1"/>
    <row r="395" ht="11.25" customHeight="1"/>
    <row r="396" ht="11.25" customHeight="1"/>
    <row r="397" ht="11.25" customHeight="1"/>
    <row r="398" ht="11.25" customHeight="1"/>
    <row r="399" ht="11.25" customHeight="1"/>
    <row r="400" ht="11.25" customHeight="1"/>
    <row r="401" ht="11.25" customHeight="1"/>
    <row r="402" ht="11.25" customHeight="1"/>
    <row r="403" ht="11.25" customHeight="1"/>
    <row r="404" ht="11.25" customHeight="1"/>
    <row r="405" ht="11.25" customHeight="1"/>
    <row r="406" ht="11.25" customHeight="1"/>
    <row r="407" ht="11.25" customHeight="1"/>
    <row r="408" ht="11.25" customHeight="1"/>
    <row r="409" ht="11.25" customHeight="1"/>
    <row r="410" ht="11.25" customHeight="1"/>
    <row r="411" ht="11.25" customHeight="1"/>
    <row r="412" ht="11.25" customHeight="1"/>
    <row r="413" ht="11.25" customHeight="1"/>
    <row r="414" ht="11.25" customHeight="1"/>
    <row r="415" ht="11.25" customHeight="1"/>
    <row r="416" ht="11.25" customHeight="1"/>
    <row r="417" ht="11.25" customHeight="1"/>
    <row r="418" ht="11.25" customHeight="1"/>
    <row r="419" ht="11.25" customHeight="1"/>
    <row r="420" ht="11.25" customHeight="1"/>
    <row r="421" ht="11.25" customHeight="1"/>
    <row r="422" ht="11.25" customHeight="1"/>
    <row r="423" ht="11.25" customHeight="1"/>
    <row r="424" ht="11.25" customHeight="1"/>
    <row r="425" ht="11.25" customHeight="1"/>
    <row r="426" ht="11.25" customHeight="1"/>
    <row r="427" ht="11.25" customHeight="1"/>
    <row r="428" ht="11.25" customHeight="1"/>
    <row r="429" ht="11.25" customHeight="1"/>
    <row r="430" ht="11.25" customHeight="1"/>
    <row r="431" ht="11.25" customHeight="1"/>
    <row r="432" ht="11.25" customHeight="1"/>
    <row r="433" ht="11.25" customHeight="1"/>
    <row r="434" ht="11.25" customHeight="1"/>
    <row r="435" ht="11.25" customHeight="1"/>
    <row r="436" ht="11.25" customHeight="1"/>
    <row r="437" ht="11.25" customHeight="1"/>
    <row r="438" ht="11.25" customHeight="1"/>
    <row r="439" ht="11.25" customHeight="1"/>
    <row r="440" ht="11.25" customHeight="1"/>
    <row r="441" ht="11.25" customHeight="1"/>
    <row r="442" ht="11.25" customHeight="1"/>
    <row r="443" ht="11.25" customHeight="1"/>
    <row r="444" ht="11.25" customHeight="1"/>
    <row r="445" ht="11.25" customHeight="1"/>
    <row r="446" ht="11.25" customHeight="1"/>
    <row r="447" ht="11.25" customHeight="1"/>
    <row r="448" ht="11.25" customHeight="1"/>
    <row r="449" ht="11.25" customHeight="1"/>
    <row r="450" ht="11.25" customHeight="1"/>
    <row r="451" ht="11.25" customHeight="1"/>
    <row r="452" ht="11.25" customHeight="1"/>
    <row r="453" ht="11.25" customHeight="1"/>
    <row r="454" ht="11.25" customHeight="1"/>
    <row r="455" ht="11.25" customHeight="1"/>
    <row r="456" ht="11.25" customHeight="1"/>
    <row r="457" ht="11.25" customHeight="1"/>
    <row r="458" ht="11.25" customHeight="1"/>
    <row r="459" ht="11.25" customHeight="1"/>
    <row r="460" ht="11.25" customHeight="1"/>
    <row r="461" ht="11.25" customHeight="1"/>
    <row r="462" ht="11.25" customHeight="1"/>
    <row r="463" ht="11.25" customHeight="1"/>
    <row r="464" ht="11.25" customHeight="1"/>
    <row r="465" ht="11.25" customHeight="1"/>
    <row r="466" ht="11.25" customHeight="1"/>
    <row r="467" ht="11.25" customHeight="1"/>
    <row r="468" ht="11.25" customHeight="1"/>
    <row r="469" ht="11.25" customHeight="1"/>
    <row r="470" ht="11.25" customHeight="1"/>
    <row r="471" ht="11.25" customHeight="1"/>
    <row r="472" ht="11.25" customHeight="1"/>
    <row r="473" ht="11.25" customHeight="1"/>
    <row r="474" ht="11.25" customHeight="1"/>
    <row r="475" ht="11.25" customHeight="1"/>
    <row r="476" ht="11.25" customHeight="1"/>
    <row r="477" ht="11.25" customHeight="1"/>
    <row r="478" ht="11.25" customHeight="1"/>
    <row r="479" ht="11.25" customHeight="1"/>
    <row r="480" ht="11.25" customHeight="1"/>
    <row r="481" ht="11.25" customHeight="1"/>
    <row r="482" ht="11.25" customHeight="1"/>
    <row r="483" ht="11.25" customHeight="1"/>
    <row r="484" ht="11.25" customHeight="1"/>
    <row r="485" ht="11.25" customHeight="1"/>
    <row r="486" ht="11.25" customHeight="1"/>
    <row r="487" ht="11.25" customHeight="1"/>
    <row r="488" ht="11.25" customHeight="1"/>
    <row r="489" ht="11.25" customHeight="1"/>
    <row r="490" ht="11.25" customHeight="1"/>
    <row r="491" ht="11.25" customHeight="1"/>
    <row r="492" ht="11.25" customHeight="1"/>
    <row r="493" ht="11.25" customHeight="1"/>
    <row r="494" ht="11.25" customHeight="1"/>
    <row r="495" ht="11.25" customHeight="1"/>
    <row r="496" ht="11.25" customHeight="1"/>
    <row r="497" ht="11.25" customHeight="1"/>
    <row r="498" ht="11.25" customHeight="1"/>
    <row r="499" ht="11.25" customHeight="1"/>
  </sheetData>
  <mergeCells count="1">
    <mergeCell ref="A3:B3"/>
  </mergeCells>
  <phoneticPr fontId="3"/>
  <printOptions horizontalCentered="1"/>
  <pageMargins left="0.39370078740157483" right="0.39370078740157483" top="0.78740157480314965" bottom="0.78740157480314965" header="0.19685039370078741" footer="0.19685039370078741"/>
  <pageSetup paperSize="9" fitToWidth="1" fitToHeight="1" orientation="landscape" usePrinterDefaults="1" horizontalDpi="6553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V19"/>
  <sheetViews>
    <sheetView view="pageBreakPreview" zoomScaleSheetLayoutView="100" workbookViewId="0">
      <selection activeCell="R1" sqref="R1"/>
    </sheetView>
  </sheetViews>
  <sheetFormatPr defaultRowHeight="9.6"/>
  <cols>
    <col min="1" max="1" width="2.625" style="1" customWidth="1"/>
    <col min="2" max="2" width="16.625" style="1" customWidth="1"/>
    <col min="3" max="3" width="18.625" style="1" customWidth="1"/>
    <col min="4" max="15" width="6.625" style="1" customWidth="1"/>
    <col min="16" max="16" width="8.625" style="1" customWidth="1"/>
    <col min="17" max="17" width="15.75" style="1" customWidth="1"/>
    <col min="18" max="22" width="4.625" style="1" customWidth="1"/>
    <col min="23" max="16384" width="9" style="1" customWidth="1"/>
  </cols>
  <sheetData>
    <row r="1" spans="1:22" ht="21" customHeight="1">
      <c r="A1" s="6"/>
      <c r="B1" s="6"/>
    </row>
    <row r="2" spans="1:22" s="2" customFormat="1" ht="21" customHeight="1">
      <c r="A2" s="7"/>
      <c r="B2" s="7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28"/>
      <c r="Q2" s="28"/>
      <c r="S2" s="38" t="s">
        <v>58</v>
      </c>
      <c r="T2" s="162"/>
      <c r="U2" s="58"/>
      <c r="V2" s="163"/>
    </row>
    <row r="3" spans="1:22" s="4" customFormat="1" ht="12" customHeight="1">
      <c r="A3" s="141" t="s">
        <v>17</v>
      </c>
      <c r="B3" s="145"/>
      <c r="C3" s="152" t="s">
        <v>192</v>
      </c>
      <c r="D3" s="155" t="s">
        <v>85</v>
      </c>
      <c r="E3" s="155" t="s">
        <v>193</v>
      </c>
      <c r="F3" s="155" t="s">
        <v>194</v>
      </c>
      <c r="G3" s="155" t="s">
        <v>195</v>
      </c>
      <c r="H3" s="155" t="s">
        <v>196</v>
      </c>
      <c r="I3" s="155" t="s">
        <v>175</v>
      </c>
      <c r="J3" s="155" t="s">
        <v>197</v>
      </c>
      <c r="K3" s="155" t="s">
        <v>84</v>
      </c>
      <c r="L3" s="155" t="s">
        <v>198</v>
      </c>
      <c r="M3" s="155" t="s">
        <v>199</v>
      </c>
      <c r="N3" s="155" t="s">
        <v>200</v>
      </c>
      <c r="O3" s="155" t="s">
        <v>149</v>
      </c>
      <c r="P3" s="158" t="s">
        <v>68</v>
      </c>
      <c r="Q3" s="160"/>
    </row>
    <row r="4" spans="1:22" s="5" customFormat="1" ht="11.25" customHeight="1">
      <c r="A4" s="142" t="s">
        <v>81</v>
      </c>
      <c r="B4" s="164"/>
      <c r="C4" s="153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9" t="str">
        <f t="shared" ref="P4:P19" si="0">IF(COUNT(D4:O4)=0,"",SUM(D4:O4))</f>
        <v/>
      </c>
    </row>
    <row r="5" spans="1:22" s="2" customFormat="1" ht="11.25" customHeight="1">
      <c r="A5" s="143"/>
      <c r="B5" s="150"/>
      <c r="C5" s="153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9" t="str">
        <f t="shared" si="0"/>
        <v/>
      </c>
    </row>
    <row r="6" spans="1:22" s="2" customFormat="1" ht="11.25" customHeight="1">
      <c r="A6" s="143"/>
      <c r="B6" s="150"/>
      <c r="C6" s="153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9" t="str">
        <f t="shared" si="0"/>
        <v/>
      </c>
    </row>
    <row r="7" spans="1:22" ht="11.25" customHeight="1">
      <c r="A7" s="143"/>
      <c r="B7" s="149"/>
      <c r="C7" s="153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9" t="str">
        <f t="shared" si="0"/>
        <v/>
      </c>
    </row>
    <row r="8" spans="1:22" ht="11.25" customHeight="1">
      <c r="A8" s="143"/>
      <c r="B8" s="149"/>
      <c r="C8" s="153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9" t="str">
        <f t="shared" si="0"/>
        <v/>
      </c>
    </row>
    <row r="9" spans="1:22" ht="11.25" customHeight="1">
      <c r="A9" s="143"/>
      <c r="B9" s="149"/>
      <c r="C9" s="153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9" t="str">
        <f t="shared" si="0"/>
        <v/>
      </c>
    </row>
    <row r="10" spans="1:22" ht="11.25" customHeight="1">
      <c r="A10" s="143"/>
      <c r="B10" s="149"/>
      <c r="C10" s="153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9" t="str">
        <f t="shared" si="0"/>
        <v/>
      </c>
    </row>
    <row r="11" spans="1:22" ht="11.25" customHeight="1">
      <c r="A11" s="144"/>
      <c r="B11" s="165"/>
      <c r="C11" s="153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9" t="str">
        <f t="shared" si="0"/>
        <v/>
      </c>
    </row>
    <row r="12" spans="1:22" ht="11.25" customHeight="1">
      <c r="A12" s="142" t="s">
        <v>189</v>
      </c>
      <c r="B12" s="166"/>
      <c r="C12" s="153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9" t="str">
        <f t="shared" si="0"/>
        <v/>
      </c>
    </row>
    <row r="13" spans="1:22" ht="11.25" customHeight="1">
      <c r="A13" s="143"/>
      <c r="B13" s="149"/>
      <c r="C13" s="153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9" t="str">
        <f t="shared" si="0"/>
        <v/>
      </c>
    </row>
    <row r="14" spans="1:22" ht="11.25" customHeight="1">
      <c r="A14" s="143"/>
      <c r="B14" s="149"/>
      <c r="C14" s="153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9" t="str">
        <f t="shared" si="0"/>
        <v/>
      </c>
    </row>
    <row r="15" spans="1:22" ht="11.25" customHeight="1">
      <c r="A15" s="143"/>
      <c r="B15" s="149"/>
      <c r="C15" s="153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9" t="str">
        <f t="shared" si="0"/>
        <v/>
      </c>
    </row>
    <row r="16" spans="1:22" ht="11.25" customHeight="1">
      <c r="A16" s="143"/>
      <c r="B16" s="149"/>
      <c r="C16" s="153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9" t="str">
        <f t="shared" si="0"/>
        <v/>
      </c>
    </row>
    <row r="17" spans="1:16" ht="11.25" customHeight="1">
      <c r="A17" s="143"/>
      <c r="B17" s="149"/>
      <c r="C17" s="153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9" t="str">
        <f t="shared" si="0"/>
        <v/>
      </c>
    </row>
    <row r="18" spans="1:16" ht="11.25" customHeight="1">
      <c r="A18" s="143"/>
      <c r="B18" s="149"/>
      <c r="C18" s="153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9" t="str">
        <f t="shared" si="0"/>
        <v/>
      </c>
    </row>
    <row r="19" spans="1:16" ht="11.25" customHeight="1">
      <c r="A19" s="144"/>
      <c r="B19" s="165"/>
      <c r="C19" s="153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9" t="str">
        <f t="shared" si="0"/>
        <v/>
      </c>
    </row>
    <row r="20" spans="1:16" ht="11.25" customHeight="1"/>
    <row r="21" spans="1:16" ht="11.25" customHeight="1"/>
    <row r="22" spans="1:16" ht="11.25" customHeight="1"/>
    <row r="23" spans="1:16" ht="11.25" customHeight="1"/>
    <row r="24" spans="1:16" ht="11.25" customHeight="1"/>
    <row r="25" spans="1:16" ht="11.25" customHeight="1"/>
    <row r="26" spans="1:16" ht="11.25" customHeight="1"/>
    <row r="27" spans="1:16" ht="11.25" customHeight="1"/>
    <row r="28" spans="1:16" ht="11.25" customHeight="1"/>
    <row r="29" spans="1:16" ht="11.25" customHeight="1"/>
    <row r="30" spans="1:16" ht="11.25" customHeight="1"/>
    <row r="31" spans="1:16" ht="11.25" customHeight="1"/>
    <row r="32" spans="1:16" ht="11.25" customHeight="1"/>
    <row r="33" ht="11.25" customHeight="1"/>
    <row r="34" ht="11.25" customHeight="1"/>
    <row r="35" ht="11.25" customHeight="1"/>
    <row r="36" ht="11.25" customHeight="1"/>
    <row r="37" ht="11.25" customHeight="1"/>
    <row r="38" ht="11.25" customHeight="1"/>
    <row r="39" ht="11.25" customHeight="1"/>
    <row r="40" ht="11.25" customHeight="1"/>
    <row r="41" ht="11.25" customHeight="1"/>
    <row r="42" ht="11.25" customHeight="1"/>
    <row r="43" ht="11.25" customHeight="1"/>
    <row r="44" ht="11.25" customHeight="1"/>
    <row r="45" ht="11.25" customHeight="1"/>
    <row r="46" ht="11.25" customHeight="1"/>
    <row r="47" ht="11.25" customHeight="1"/>
    <row r="48" ht="11.2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  <row r="255" ht="11.25" customHeight="1"/>
    <row r="256" ht="11.25" customHeight="1"/>
    <row r="257" ht="11.25" customHeight="1"/>
    <row r="258" ht="11.25" customHeight="1"/>
    <row r="259" ht="11.25" customHeight="1"/>
    <row r="260" ht="11.25" customHeight="1"/>
    <row r="261" ht="11.25" customHeight="1"/>
    <row r="262" ht="11.25" customHeight="1"/>
    <row r="263" ht="11.25" customHeight="1"/>
    <row r="264" ht="11.25" customHeight="1"/>
    <row r="265" ht="11.25" customHeight="1"/>
    <row r="266" ht="11.25" customHeight="1"/>
    <row r="267" ht="11.25" customHeight="1"/>
    <row r="268" ht="11.25" customHeight="1"/>
    <row r="269" ht="11.25" customHeight="1"/>
    <row r="270" ht="11.25" customHeight="1"/>
    <row r="271" ht="11.25" customHeight="1"/>
    <row r="272" ht="11.25" customHeight="1"/>
    <row r="273" ht="11.25" customHeight="1"/>
    <row r="274" ht="11.25" customHeight="1"/>
    <row r="275" ht="11.25" customHeight="1"/>
    <row r="276" ht="11.25" customHeight="1"/>
    <row r="277" ht="11.25" customHeight="1"/>
    <row r="278" ht="11.25" customHeight="1"/>
    <row r="279" ht="11.25" customHeight="1"/>
    <row r="280" ht="11.25" customHeight="1"/>
    <row r="281" ht="11.25" customHeight="1"/>
    <row r="282" ht="11.25" customHeight="1"/>
    <row r="283" ht="11.25" customHeight="1"/>
    <row r="284" ht="11.25" customHeight="1"/>
    <row r="285" ht="11.25" customHeight="1"/>
    <row r="286" ht="11.25" customHeight="1"/>
    <row r="287" ht="11.25" customHeight="1"/>
    <row r="288" ht="11.25" customHeight="1"/>
    <row r="289" ht="11.25" customHeight="1"/>
    <row r="290" ht="11.25" customHeight="1"/>
    <row r="291" ht="11.25" customHeight="1"/>
    <row r="292" ht="11.25" customHeight="1"/>
    <row r="293" ht="11.25" customHeight="1"/>
    <row r="294" ht="11.25" customHeight="1"/>
    <row r="295" ht="11.25" customHeight="1"/>
    <row r="296" ht="11.25" customHeight="1"/>
    <row r="297" ht="11.25" customHeight="1"/>
    <row r="298" ht="11.25" customHeight="1"/>
    <row r="299" ht="11.25" customHeight="1"/>
    <row r="300" ht="11.25" customHeight="1"/>
    <row r="301" ht="11.25" customHeight="1"/>
    <row r="302" ht="11.25" customHeight="1"/>
    <row r="303" ht="11.25" customHeight="1"/>
    <row r="304" ht="11.25" customHeight="1"/>
    <row r="305" ht="11.25" customHeight="1"/>
    <row r="306" ht="11.25" customHeight="1"/>
    <row r="307" ht="11.25" customHeight="1"/>
    <row r="308" ht="11.25" customHeight="1"/>
    <row r="309" ht="11.25" customHeight="1"/>
    <row r="310" ht="11.25" customHeight="1"/>
    <row r="311" ht="11.25" customHeight="1"/>
    <row r="312" ht="11.25" customHeight="1"/>
    <row r="313" ht="11.25" customHeight="1"/>
    <row r="314" ht="11.25" customHeight="1"/>
    <row r="315" ht="11.25" customHeight="1"/>
    <row r="316" ht="11.25" customHeight="1"/>
    <row r="317" ht="11.25" customHeight="1"/>
    <row r="318" ht="11.25" customHeight="1"/>
    <row r="319" ht="11.25" customHeight="1"/>
    <row r="320" ht="11.25" customHeight="1"/>
    <row r="321" ht="11.25" customHeight="1"/>
    <row r="322" ht="11.25" customHeight="1"/>
    <row r="323" ht="11.25" customHeight="1"/>
    <row r="324" ht="11.25" customHeight="1"/>
    <row r="325" ht="11.25" customHeight="1"/>
    <row r="326" ht="11.25" customHeight="1"/>
    <row r="327" ht="11.25" customHeight="1"/>
    <row r="328" ht="11.25" customHeight="1"/>
    <row r="329" ht="11.25" customHeight="1"/>
    <row r="330" ht="11.25" customHeight="1"/>
    <row r="331" ht="11.25" customHeight="1"/>
    <row r="332" ht="11.25" customHeight="1"/>
    <row r="333" ht="11.25" customHeight="1"/>
    <row r="334" ht="11.25" customHeight="1"/>
    <row r="335" ht="11.25" customHeight="1"/>
    <row r="336" ht="11.25" customHeight="1"/>
    <row r="337" ht="11.25" customHeight="1"/>
    <row r="338" ht="11.25" customHeight="1"/>
    <row r="339" ht="11.25" customHeight="1"/>
    <row r="340" ht="11.25" customHeight="1"/>
    <row r="341" ht="11.25" customHeight="1"/>
    <row r="342" ht="11.25" customHeight="1"/>
    <row r="343" ht="11.25" customHeight="1"/>
    <row r="344" ht="11.25" customHeight="1"/>
    <row r="345" ht="11.25" customHeight="1"/>
    <row r="346" ht="11.25" customHeight="1"/>
    <row r="347" ht="11.25" customHeight="1"/>
    <row r="348" ht="11.25" customHeight="1"/>
    <row r="349" ht="11.25" customHeight="1"/>
    <row r="350" ht="11.25" customHeight="1"/>
    <row r="351" ht="11.25" customHeight="1"/>
    <row r="352" ht="11.25" customHeight="1"/>
    <row r="353" ht="11.25" customHeight="1"/>
    <row r="354" ht="11.25" customHeight="1"/>
    <row r="355" ht="11.25" customHeight="1"/>
    <row r="356" ht="11.25" customHeight="1"/>
    <row r="357" ht="11.25" customHeight="1"/>
    <row r="358" ht="11.25" customHeight="1"/>
    <row r="359" ht="11.25" customHeight="1"/>
    <row r="360" ht="11.25" customHeight="1"/>
    <row r="361" ht="11.25" customHeight="1"/>
    <row r="362" ht="11.25" customHeight="1"/>
    <row r="363" ht="11.25" customHeight="1"/>
    <row r="364" ht="11.25" customHeight="1"/>
    <row r="365" ht="11.25" customHeight="1"/>
    <row r="366" ht="11.25" customHeight="1"/>
    <row r="367" ht="11.25" customHeight="1"/>
    <row r="368" ht="11.25" customHeight="1"/>
    <row r="369" ht="11.25" customHeight="1"/>
    <row r="370" ht="11.25" customHeight="1"/>
    <row r="371" ht="11.25" customHeight="1"/>
    <row r="372" ht="11.25" customHeight="1"/>
    <row r="373" ht="11.25" customHeight="1"/>
    <row r="374" ht="11.25" customHeight="1"/>
    <row r="375" ht="11.25" customHeight="1"/>
    <row r="376" ht="11.25" customHeight="1"/>
    <row r="377" ht="11.25" customHeight="1"/>
    <row r="378" ht="11.25" customHeight="1"/>
    <row r="379" ht="11.25" customHeight="1"/>
    <row r="380" ht="11.25" customHeight="1"/>
    <row r="381" ht="11.25" customHeight="1"/>
    <row r="382" ht="11.25" customHeight="1"/>
    <row r="383" ht="11.25" customHeight="1"/>
    <row r="384" ht="11.25" customHeight="1"/>
    <row r="385" ht="11.25" customHeight="1"/>
    <row r="386" ht="11.25" customHeight="1"/>
    <row r="387" ht="11.25" customHeight="1"/>
    <row r="388" ht="11.25" customHeight="1"/>
    <row r="389" ht="11.25" customHeight="1"/>
    <row r="390" ht="11.25" customHeight="1"/>
    <row r="391" ht="11.25" customHeight="1"/>
    <row r="392" ht="11.25" customHeight="1"/>
    <row r="393" ht="11.25" customHeight="1"/>
    <row r="394" ht="11.25" customHeight="1"/>
    <row r="395" ht="11.25" customHeight="1"/>
    <row r="396" ht="11.25" customHeight="1"/>
    <row r="397" ht="11.25" customHeight="1"/>
    <row r="398" ht="11.25" customHeight="1"/>
    <row r="399" ht="11.25" customHeight="1"/>
    <row r="400" ht="11.25" customHeight="1"/>
    <row r="401" ht="11.25" customHeight="1"/>
    <row r="402" ht="11.25" customHeight="1"/>
    <row r="403" ht="11.25" customHeight="1"/>
    <row r="404" ht="11.25" customHeight="1"/>
    <row r="405" ht="11.25" customHeight="1"/>
    <row r="406" ht="11.25" customHeight="1"/>
    <row r="407" ht="11.25" customHeight="1"/>
    <row r="408" ht="11.25" customHeight="1"/>
    <row r="409" ht="11.25" customHeight="1"/>
    <row r="410" ht="11.25" customHeight="1"/>
    <row r="411" ht="11.25" customHeight="1"/>
    <row r="412" ht="11.25" customHeight="1"/>
    <row r="413" ht="11.25" customHeight="1"/>
    <row r="414" ht="11.25" customHeight="1"/>
    <row r="415" ht="11.25" customHeight="1"/>
    <row r="416" ht="11.25" customHeight="1"/>
    <row r="417" ht="11.25" customHeight="1"/>
    <row r="418" ht="11.25" customHeight="1"/>
    <row r="419" ht="11.25" customHeight="1"/>
    <row r="420" ht="11.25" customHeight="1"/>
    <row r="421" ht="11.25" customHeight="1"/>
    <row r="422" ht="11.25" customHeight="1"/>
    <row r="423" ht="11.25" customHeight="1"/>
    <row r="424" ht="11.25" customHeight="1"/>
    <row r="425" ht="11.25" customHeight="1"/>
    <row r="426" ht="11.25" customHeight="1"/>
    <row r="427" ht="11.25" customHeight="1"/>
    <row r="428" ht="11.25" customHeight="1"/>
    <row r="429" ht="11.25" customHeight="1"/>
    <row r="430" ht="11.25" customHeight="1"/>
    <row r="431" ht="11.25" customHeight="1"/>
    <row r="432" ht="11.25" customHeight="1"/>
    <row r="433" ht="11.25" customHeight="1"/>
    <row r="434" ht="11.25" customHeight="1"/>
    <row r="435" ht="11.25" customHeight="1"/>
    <row r="436" ht="11.25" customHeight="1"/>
    <row r="437" ht="11.25" customHeight="1"/>
    <row r="438" ht="11.25" customHeight="1"/>
    <row r="439" ht="11.25" customHeight="1"/>
    <row r="440" ht="11.25" customHeight="1"/>
    <row r="441" ht="11.25" customHeight="1"/>
    <row r="442" ht="11.25" customHeight="1"/>
    <row r="443" ht="11.25" customHeight="1"/>
    <row r="444" ht="11.25" customHeight="1"/>
    <row r="445" ht="11.25" customHeight="1"/>
    <row r="446" ht="11.25" customHeight="1"/>
    <row r="447" ht="11.25" customHeight="1"/>
    <row r="448" ht="11.25" customHeight="1"/>
    <row r="449" ht="11.25" customHeight="1"/>
    <row r="450" ht="11.25" customHeight="1"/>
    <row r="451" ht="11.25" customHeight="1"/>
    <row r="452" ht="11.25" customHeight="1"/>
    <row r="453" ht="11.25" customHeight="1"/>
    <row r="454" ht="11.25" customHeight="1"/>
    <row r="455" ht="11.25" customHeight="1"/>
    <row r="456" ht="11.25" customHeight="1"/>
    <row r="457" ht="11.25" customHeight="1"/>
    <row r="458" ht="11.25" customHeight="1"/>
    <row r="459" ht="11.25" customHeight="1"/>
    <row r="460" ht="11.25" customHeight="1"/>
    <row r="461" ht="11.25" customHeight="1"/>
    <row r="462" ht="11.25" customHeight="1"/>
    <row r="463" ht="11.25" customHeight="1"/>
    <row r="464" ht="11.25" customHeight="1"/>
    <row r="465" ht="11.25" customHeight="1"/>
    <row r="466" ht="11.25" customHeight="1"/>
    <row r="467" ht="11.25" customHeight="1"/>
    <row r="468" ht="11.25" customHeight="1"/>
    <row r="469" ht="11.25" customHeight="1"/>
    <row r="470" ht="11.25" customHeight="1"/>
    <row r="471" ht="11.25" customHeight="1"/>
    <row r="472" ht="11.25" customHeight="1"/>
    <row r="473" ht="11.25" customHeight="1"/>
    <row r="474" ht="11.25" customHeight="1"/>
    <row r="475" ht="11.25" customHeight="1"/>
    <row r="476" ht="11.25" customHeight="1"/>
    <row r="477" ht="11.25" customHeight="1"/>
    <row r="478" ht="11.25" customHeight="1"/>
    <row r="479" ht="11.25" customHeight="1"/>
  </sheetData>
  <mergeCells count="1">
    <mergeCell ref="A3:B3"/>
  </mergeCells>
  <phoneticPr fontId="3"/>
  <printOptions horizontalCentered="1"/>
  <pageMargins left="0.39370078740157483" right="0.39370078740157483" top="0.78740157480314965" bottom="0.78740157480314965" header="0.19685039370078741" footer="0.19685039370078741"/>
  <pageSetup paperSize="9" fitToWidth="1" fitToHeight="1" orientation="landscape" usePrinterDefaults="1" horizontalDpi="6553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F48"/>
  <sheetViews>
    <sheetView view="pageBreakPreview" zoomScaleSheetLayoutView="100" workbookViewId="0">
      <selection activeCell="X1" sqref="X1"/>
    </sheetView>
  </sheetViews>
  <sheetFormatPr defaultRowHeight="9.6"/>
  <cols>
    <col min="1" max="1" width="6.125" style="1" customWidth="1"/>
    <col min="2" max="2" width="8.125" style="1" customWidth="1"/>
    <col min="3" max="20" width="6.125" style="1" customWidth="1"/>
    <col min="21" max="22" width="8.125" style="1" customWidth="1"/>
    <col min="23" max="23" width="1" style="1" customWidth="1"/>
    <col min="24" max="45" width="4.625" style="1" customWidth="1"/>
    <col min="46" max="16384" width="9" style="1" customWidth="1"/>
  </cols>
  <sheetData>
    <row r="1" spans="1:58" s="2" customFormat="1" ht="21" customHeight="1">
      <c r="A1" s="6" t="s">
        <v>115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spans="1:58" s="2" customFormat="1" ht="21" customHeight="1">
      <c r="A2" s="7" t="str">
        <f>"1.使用電力量　"&amp;Z2&amp;"年度分"</f>
        <v>1.使用電力量　年度分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20"/>
      <c r="V2" s="20"/>
      <c r="W2" s="28"/>
      <c r="Y2" s="38" t="s">
        <v>58</v>
      </c>
      <c r="Z2" s="41"/>
      <c r="AH2" s="20"/>
    </row>
    <row r="3" spans="1:58" s="2" customFormat="1" ht="12" customHeight="1">
      <c r="A3" s="8" t="s">
        <v>43</v>
      </c>
      <c r="B3" s="50" t="s">
        <v>66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3"/>
      <c r="T3" s="8" t="s">
        <v>72</v>
      </c>
      <c r="U3" s="8" t="s">
        <v>11</v>
      </c>
      <c r="V3" s="8" t="s">
        <v>19</v>
      </c>
      <c r="W3" s="29"/>
      <c r="Y3" s="50" t="s">
        <v>66</v>
      </c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3"/>
      <c r="AQ3" s="8" t="s">
        <v>72</v>
      </c>
      <c r="AR3" s="8" t="s">
        <v>11</v>
      </c>
      <c r="AS3" s="8" t="s">
        <v>19</v>
      </c>
    </row>
    <row r="4" spans="1:58" s="3" customFormat="1" ht="48" customHeight="1">
      <c r="A4" s="9"/>
      <c r="B4" s="9" t="s">
        <v>67</v>
      </c>
      <c r="C4" s="8" t="str">
        <f t="shared" ref="C4:R4" si="0">IF(Z4="","",Z4)</f>
        <v/>
      </c>
      <c r="D4" s="8" t="str">
        <f t="shared" si="0"/>
        <v/>
      </c>
      <c r="E4" s="8" t="str">
        <f t="shared" si="0"/>
        <v/>
      </c>
      <c r="F4" s="8" t="str">
        <f t="shared" si="0"/>
        <v/>
      </c>
      <c r="G4" s="8" t="str">
        <f t="shared" si="0"/>
        <v/>
      </c>
      <c r="H4" s="8" t="str">
        <f t="shared" si="0"/>
        <v/>
      </c>
      <c r="I4" s="8" t="str">
        <f t="shared" si="0"/>
        <v/>
      </c>
      <c r="J4" s="8" t="str">
        <f t="shared" si="0"/>
        <v/>
      </c>
      <c r="K4" s="8" t="str">
        <f t="shared" si="0"/>
        <v/>
      </c>
      <c r="L4" s="8" t="str">
        <f t="shared" si="0"/>
        <v/>
      </c>
      <c r="M4" s="8" t="str">
        <f t="shared" si="0"/>
        <v/>
      </c>
      <c r="N4" s="8" t="str">
        <f t="shared" si="0"/>
        <v/>
      </c>
      <c r="O4" s="8" t="str">
        <f t="shared" si="0"/>
        <v/>
      </c>
      <c r="P4" s="8" t="str">
        <f t="shared" si="0"/>
        <v/>
      </c>
      <c r="Q4" s="8" t="str">
        <f t="shared" si="0"/>
        <v/>
      </c>
      <c r="R4" s="8" t="str">
        <f t="shared" si="0"/>
        <v/>
      </c>
      <c r="S4" s="9" t="s">
        <v>68</v>
      </c>
      <c r="T4" s="9"/>
      <c r="U4" s="9"/>
      <c r="V4" s="9"/>
      <c r="W4" s="29"/>
      <c r="X4" s="3"/>
      <c r="Y4" s="9" t="s">
        <v>67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9" t="s">
        <v>68</v>
      </c>
      <c r="AQ4" s="9"/>
      <c r="AR4" s="9"/>
      <c r="AS4" s="9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</row>
    <row r="5" spans="1:58" s="4" customFormat="1" ht="12" customHeight="1">
      <c r="A5" s="10"/>
      <c r="B5" s="51" t="s">
        <v>32</v>
      </c>
      <c r="C5" s="51" t="s">
        <v>32</v>
      </c>
      <c r="D5" s="51" t="s">
        <v>32</v>
      </c>
      <c r="E5" s="51" t="s">
        <v>32</v>
      </c>
      <c r="F5" s="51" t="s">
        <v>32</v>
      </c>
      <c r="G5" s="51" t="s">
        <v>32</v>
      </c>
      <c r="H5" s="51" t="s">
        <v>32</v>
      </c>
      <c r="I5" s="51" t="s">
        <v>32</v>
      </c>
      <c r="J5" s="51" t="s">
        <v>32</v>
      </c>
      <c r="K5" s="51" t="s">
        <v>32</v>
      </c>
      <c r="L5" s="51" t="s">
        <v>32</v>
      </c>
      <c r="M5" s="51" t="s">
        <v>32</v>
      </c>
      <c r="N5" s="51" t="s">
        <v>32</v>
      </c>
      <c r="O5" s="51" t="s">
        <v>32</v>
      </c>
      <c r="P5" s="51" t="s">
        <v>32</v>
      </c>
      <c r="Q5" s="51" t="s">
        <v>32</v>
      </c>
      <c r="R5" s="51" t="s">
        <v>32</v>
      </c>
      <c r="S5" s="51" t="s">
        <v>32</v>
      </c>
      <c r="T5" s="51" t="s">
        <v>70</v>
      </c>
      <c r="U5" s="39" t="s">
        <v>3</v>
      </c>
      <c r="V5" s="39" t="s">
        <v>74</v>
      </c>
      <c r="W5" s="57"/>
      <c r="Y5" s="51" t="s">
        <v>32</v>
      </c>
      <c r="Z5" s="51" t="s">
        <v>32</v>
      </c>
      <c r="AA5" s="51" t="s">
        <v>32</v>
      </c>
      <c r="AB5" s="51" t="s">
        <v>32</v>
      </c>
      <c r="AC5" s="51" t="s">
        <v>32</v>
      </c>
      <c r="AD5" s="51" t="s">
        <v>32</v>
      </c>
      <c r="AE5" s="51" t="s">
        <v>32</v>
      </c>
      <c r="AF5" s="51" t="s">
        <v>32</v>
      </c>
      <c r="AG5" s="51" t="s">
        <v>32</v>
      </c>
      <c r="AH5" s="51" t="s">
        <v>32</v>
      </c>
      <c r="AI5" s="51" t="s">
        <v>32</v>
      </c>
      <c r="AJ5" s="51" t="s">
        <v>32</v>
      </c>
      <c r="AK5" s="51" t="s">
        <v>32</v>
      </c>
      <c r="AL5" s="51" t="s">
        <v>32</v>
      </c>
      <c r="AM5" s="51" t="s">
        <v>32</v>
      </c>
      <c r="AN5" s="51" t="s">
        <v>32</v>
      </c>
      <c r="AO5" s="51" t="s">
        <v>32</v>
      </c>
      <c r="AP5" s="51" t="s">
        <v>32</v>
      </c>
      <c r="AQ5" s="51" t="s">
        <v>70</v>
      </c>
      <c r="AR5" s="39" t="s">
        <v>3</v>
      </c>
      <c r="AS5" s="39" t="s">
        <v>74</v>
      </c>
    </row>
    <row r="6" spans="1:58" ht="11.25" customHeight="1">
      <c r="A6" s="11" t="s">
        <v>52</v>
      </c>
      <c r="B6" s="22">
        <v>0</v>
      </c>
      <c r="C6" s="22">
        <v>0</v>
      </c>
      <c r="D6" s="22">
        <v>0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54" t="s">
        <v>5</v>
      </c>
      <c r="U6" s="22">
        <v>0</v>
      </c>
      <c r="V6" s="22">
        <v>3</v>
      </c>
      <c r="W6" s="58"/>
      <c r="X6" s="37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4"/>
      <c r="BE6" s="4"/>
      <c r="BF6" s="4"/>
    </row>
    <row r="7" spans="1:58" s="4" customFormat="1" ht="11.25" customHeight="1">
      <c r="A7" s="12">
        <v>4</v>
      </c>
      <c r="B7" s="23" t="str">
        <f t="shared" ref="B7:S20" si="1">IF(Y7="","",TEXT(ROUND(Y7,B$6),"#,##0"&amp;IF(B$6&gt;0,"."&amp;REPT("0",B$6),"")))</f>
        <v/>
      </c>
      <c r="C7" s="23" t="str">
        <f t="shared" si="1"/>
        <v/>
      </c>
      <c r="D7" s="23" t="str">
        <f t="shared" si="1"/>
        <v/>
      </c>
      <c r="E7" s="23" t="str">
        <f t="shared" si="1"/>
        <v/>
      </c>
      <c r="F7" s="23" t="str">
        <f t="shared" si="1"/>
        <v/>
      </c>
      <c r="G7" s="23" t="str">
        <f t="shared" si="1"/>
        <v/>
      </c>
      <c r="H7" s="23" t="str">
        <f t="shared" si="1"/>
        <v/>
      </c>
      <c r="I7" s="23" t="str">
        <f t="shared" si="1"/>
        <v/>
      </c>
      <c r="J7" s="23" t="str">
        <f t="shared" si="1"/>
        <v/>
      </c>
      <c r="K7" s="23" t="str">
        <f t="shared" si="1"/>
        <v/>
      </c>
      <c r="L7" s="23" t="str">
        <f t="shared" si="1"/>
        <v/>
      </c>
      <c r="M7" s="23" t="str">
        <f t="shared" si="1"/>
        <v/>
      </c>
      <c r="N7" s="23" t="str">
        <f t="shared" si="1"/>
        <v/>
      </c>
      <c r="O7" s="23" t="str">
        <f t="shared" si="1"/>
        <v/>
      </c>
      <c r="P7" s="23" t="str">
        <f t="shared" si="1"/>
        <v/>
      </c>
      <c r="Q7" s="23" t="str">
        <f t="shared" si="1"/>
        <v/>
      </c>
      <c r="R7" s="23" t="str">
        <f t="shared" si="1"/>
        <v/>
      </c>
      <c r="S7" s="23" t="str">
        <f t="shared" si="1"/>
        <v>0</v>
      </c>
      <c r="T7" s="55"/>
      <c r="U7" s="23" t="str">
        <f t="shared" ref="U7:V18" si="2">IF(AR7="","",TEXT(ROUND(AR7,U$6),"#,##0"&amp;IF(U$6&gt;0,"."&amp;REPT("0",U$6),"")))</f>
        <v/>
      </c>
      <c r="V7" s="23" t="str">
        <f t="shared" si="2"/>
        <v/>
      </c>
      <c r="W7" s="32"/>
      <c r="Y7" s="3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61">
        <f t="shared" ref="AP7:AP20" si="3">SUM(Y7:AO7)</f>
        <v>0</v>
      </c>
      <c r="AQ7" s="43" t="s">
        <v>5</v>
      </c>
      <c r="AR7" s="23"/>
      <c r="AS7" s="40" t="str">
        <f t="shared" ref="AS7:AS18" si="4">IF(AR7=0,"",AP7/AR7)</f>
        <v/>
      </c>
    </row>
    <row r="8" spans="1:58" s="4" customFormat="1" ht="11.25" customHeight="1">
      <c r="A8" s="12">
        <v>5</v>
      </c>
      <c r="B8" s="23" t="str">
        <f t="shared" si="1"/>
        <v/>
      </c>
      <c r="C8" s="23" t="str">
        <f t="shared" si="1"/>
        <v/>
      </c>
      <c r="D8" s="23" t="str">
        <f t="shared" si="1"/>
        <v/>
      </c>
      <c r="E8" s="23" t="str">
        <f t="shared" si="1"/>
        <v/>
      </c>
      <c r="F8" s="23" t="str">
        <f t="shared" si="1"/>
        <v/>
      </c>
      <c r="G8" s="23" t="str">
        <f t="shared" si="1"/>
        <v/>
      </c>
      <c r="H8" s="23" t="str">
        <f t="shared" si="1"/>
        <v/>
      </c>
      <c r="I8" s="23" t="str">
        <f t="shared" si="1"/>
        <v/>
      </c>
      <c r="J8" s="23" t="str">
        <f t="shared" si="1"/>
        <v/>
      </c>
      <c r="K8" s="23" t="str">
        <f t="shared" si="1"/>
        <v/>
      </c>
      <c r="L8" s="23" t="str">
        <f t="shared" si="1"/>
        <v/>
      </c>
      <c r="M8" s="23" t="str">
        <f t="shared" si="1"/>
        <v/>
      </c>
      <c r="N8" s="23" t="str">
        <f t="shared" si="1"/>
        <v/>
      </c>
      <c r="O8" s="23" t="str">
        <f t="shared" si="1"/>
        <v/>
      </c>
      <c r="P8" s="23" t="str">
        <f t="shared" si="1"/>
        <v/>
      </c>
      <c r="Q8" s="23" t="str">
        <f t="shared" si="1"/>
        <v/>
      </c>
      <c r="R8" s="23" t="str">
        <f t="shared" si="1"/>
        <v/>
      </c>
      <c r="S8" s="23" t="str">
        <f t="shared" si="1"/>
        <v>0</v>
      </c>
      <c r="T8" s="55"/>
      <c r="U8" s="23" t="str">
        <f t="shared" si="2"/>
        <v/>
      </c>
      <c r="V8" s="23" t="str">
        <f t="shared" si="2"/>
        <v/>
      </c>
      <c r="W8" s="32"/>
      <c r="Y8" s="3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61">
        <f t="shared" si="3"/>
        <v>0</v>
      </c>
      <c r="AQ8" s="43" t="s">
        <v>5</v>
      </c>
      <c r="AR8" s="23"/>
      <c r="AS8" s="40" t="str">
        <f t="shared" si="4"/>
        <v/>
      </c>
    </row>
    <row r="9" spans="1:58" s="4" customFormat="1" ht="11.25" customHeight="1">
      <c r="A9" s="12">
        <v>6</v>
      </c>
      <c r="B9" s="23" t="str">
        <f t="shared" si="1"/>
        <v/>
      </c>
      <c r="C9" s="23" t="str">
        <f t="shared" si="1"/>
        <v/>
      </c>
      <c r="D9" s="23" t="str">
        <f t="shared" si="1"/>
        <v/>
      </c>
      <c r="E9" s="23" t="str">
        <f t="shared" si="1"/>
        <v/>
      </c>
      <c r="F9" s="23" t="str">
        <f t="shared" si="1"/>
        <v/>
      </c>
      <c r="G9" s="23" t="str">
        <f t="shared" si="1"/>
        <v/>
      </c>
      <c r="H9" s="23" t="str">
        <f t="shared" si="1"/>
        <v/>
      </c>
      <c r="I9" s="23" t="str">
        <f t="shared" si="1"/>
        <v/>
      </c>
      <c r="J9" s="23" t="str">
        <f t="shared" si="1"/>
        <v/>
      </c>
      <c r="K9" s="23" t="str">
        <f t="shared" si="1"/>
        <v/>
      </c>
      <c r="L9" s="23" t="str">
        <f t="shared" si="1"/>
        <v/>
      </c>
      <c r="M9" s="23" t="str">
        <f t="shared" si="1"/>
        <v/>
      </c>
      <c r="N9" s="23" t="str">
        <f t="shared" si="1"/>
        <v/>
      </c>
      <c r="O9" s="23" t="str">
        <f t="shared" si="1"/>
        <v/>
      </c>
      <c r="P9" s="23" t="str">
        <f t="shared" si="1"/>
        <v/>
      </c>
      <c r="Q9" s="23" t="str">
        <f t="shared" si="1"/>
        <v/>
      </c>
      <c r="R9" s="23" t="str">
        <f t="shared" si="1"/>
        <v/>
      </c>
      <c r="S9" s="23" t="str">
        <f t="shared" si="1"/>
        <v>0</v>
      </c>
      <c r="T9" s="55"/>
      <c r="U9" s="23" t="str">
        <f t="shared" si="2"/>
        <v/>
      </c>
      <c r="V9" s="23" t="str">
        <f t="shared" si="2"/>
        <v/>
      </c>
      <c r="W9" s="32"/>
      <c r="Y9" s="3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61">
        <f t="shared" si="3"/>
        <v>0</v>
      </c>
      <c r="AQ9" s="43" t="s">
        <v>5</v>
      </c>
      <c r="AR9" s="23"/>
      <c r="AS9" s="40" t="str">
        <f t="shared" si="4"/>
        <v/>
      </c>
    </row>
    <row r="10" spans="1:58" s="4" customFormat="1" ht="11.25" customHeight="1">
      <c r="A10" s="12">
        <v>7</v>
      </c>
      <c r="B10" s="23" t="str">
        <f t="shared" si="1"/>
        <v/>
      </c>
      <c r="C10" s="23" t="str">
        <f t="shared" si="1"/>
        <v/>
      </c>
      <c r="D10" s="23" t="str">
        <f t="shared" si="1"/>
        <v/>
      </c>
      <c r="E10" s="23" t="str">
        <f t="shared" si="1"/>
        <v/>
      </c>
      <c r="F10" s="23" t="str">
        <f t="shared" si="1"/>
        <v/>
      </c>
      <c r="G10" s="23" t="str">
        <f t="shared" si="1"/>
        <v/>
      </c>
      <c r="H10" s="23" t="str">
        <f t="shared" si="1"/>
        <v/>
      </c>
      <c r="I10" s="23" t="str">
        <f t="shared" si="1"/>
        <v/>
      </c>
      <c r="J10" s="23" t="str">
        <f t="shared" si="1"/>
        <v/>
      </c>
      <c r="K10" s="23" t="str">
        <f t="shared" si="1"/>
        <v/>
      </c>
      <c r="L10" s="23" t="str">
        <f t="shared" si="1"/>
        <v/>
      </c>
      <c r="M10" s="23" t="str">
        <f t="shared" si="1"/>
        <v/>
      </c>
      <c r="N10" s="23" t="str">
        <f t="shared" si="1"/>
        <v/>
      </c>
      <c r="O10" s="23" t="str">
        <f t="shared" si="1"/>
        <v/>
      </c>
      <c r="P10" s="23" t="str">
        <f t="shared" si="1"/>
        <v/>
      </c>
      <c r="Q10" s="23" t="str">
        <f t="shared" si="1"/>
        <v/>
      </c>
      <c r="R10" s="23" t="str">
        <f t="shared" si="1"/>
        <v/>
      </c>
      <c r="S10" s="23" t="str">
        <f t="shared" si="1"/>
        <v>0</v>
      </c>
      <c r="T10" s="55"/>
      <c r="U10" s="23" t="str">
        <f t="shared" si="2"/>
        <v/>
      </c>
      <c r="V10" s="23" t="str">
        <f t="shared" si="2"/>
        <v/>
      </c>
      <c r="W10" s="32"/>
      <c r="Y10" s="3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61">
        <f t="shared" si="3"/>
        <v>0</v>
      </c>
      <c r="AQ10" s="43" t="s">
        <v>5</v>
      </c>
      <c r="AR10" s="23"/>
      <c r="AS10" s="40" t="str">
        <f t="shared" si="4"/>
        <v/>
      </c>
    </row>
    <row r="11" spans="1:58" s="4" customFormat="1" ht="11.25" customHeight="1">
      <c r="A11" s="12">
        <v>8</v>
      </c>
      <c r="B11" s="23" t="str">
        <f t="shared" si="1"/>
        <v/>
      </c>
      <c r="C11" s="23" t="str">
        <f t="shared" si="1"/>
        <v/>
      </c>
      <c r="D11" s="23" t="str">
        <f t="shared" si="1"/>
        <v/>
      </c>
      <c r="E11" s="23" t="str">
        <f t="shared" si="1"/>
        <v/>
      </c>
      <c r="F11" s="23" t="str">
        <f t="shared" si="1"/>
        <v/>
      </c>
      <c r="G11" s="23" t="str">
        <f t="shared" si="1"/>
        <v/>
      </c>
      <c r="H11" s="23" t="str">
        <f t="shared" si="1"/>
        <v/>
      </c>
      <c r="I11" s="23" t="str">
        <f t="shared" si="1"/>
        <v/>
      </c>
      <c r="J11" s="23" t="str">
        <f t="shared" si="1"/>
        <v/>
      </c>
      <c r="K11" s="23" t="str">
        <f t="shared" si="1"/>
        <v/>
      </c>
      <c r="L11" s="23" t="str">
        <f t="shared" si="1"/>
        <v/>
      </c>
      <c r="M11" s="23" t="str">
        <f t="shared" si="1"/>
        <v/>
      </c>
      <c r="N11" s="23" t="str">
        <f t="shared" si="1"/>
        <v/>
      </c>
      <c r="O11" s="23" t="str">
        <f t="shared" si="1"/>
        <v/>
      </c>
      <c r="P11" s="23" t="str">
        <f t="shared" si="1"/>
        <v/>
      </c>
      <c r="Q11" s="23" t="str">
        <f t="shared" si="1"/>
        <v/>
      </c>
      <c r="R11" s="23" t="str">
        <f t="shared" si="1"/>
        <v/>
      </c>
      <c r="S11" s="23" t="str">
        <f t="shared" si="1"/>
        <v>0</v>
      </c>
      <c r="T11" s="55"/>
      <c r="U11" s="23" t="str">
        <f t="shared" si="2"/>
        <v/>
      </c>
      <c r="V11" s="23" t="str">
        <f t="shared" si="2"/>
        <v/>
      </c>
      <c r="W11" s="32"/>
      <c r="Y11" s="3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61">
        <f t="shared" si="3"/>
        <v>0</v>
      </c>
      <c r="AQ11" s="43" t="s">
        <v>5</v>
      </c>
      <c r="AR11" s="23"/>
      <c r="AS11" s="40" t="str">
        <f t="shared" si="4"/>
        <v/>
      </c>
    </row>
    <row r="12" spans="1:58" s="4" customFormat="1" ht="11.25" customHeight="1">
      <c r="A12" s="12">
        <v>9</v>
      </c>
      <c r="B12" s="23" t="str">
        <f t="shared" si="1"/>
        <v/>
      </c>
      <c r="C12" s="23" t="str">
        <f t="shared" si="1"/>
        <v/>
      </c>
      <c r="D12" s="23" t="str">
        <f t="shared" si="1"/>
        <v/>
      </c>
      <c r="E12" s="23" t="str">
        <f t="shared" si="1"/>
        <v/>
      </c>
      <c r="F12" s="23" t="str">
        <f t="shared" si="1"/>
        <v/>
      </c>
      <c r="G12" s="23" t="str">
        <f t="shared" si="1"/>
        <v/>
      </c>
      <c r="H12" s="23" t="str">
        <f t="shared" si="1"/>
        <v/>
      </c>
      <c r="I12" s="23" t="str">
        <f t="shared" si="1"/>
        <v/>
      </c>
      <c r="J12" s="23" t="str">
        <f t="shared" si="1"/>
        <v/>
      </c>
      <c r="K12" s="23" t="str">
        <f t="shared" si="1"/>
        <v/>
      </c>
      <c r="L12" s="23" t="str">
        <f t="shared" si="1"/>
        <v/>
      </c>
      <c r="M12" s="23" t="str">
        <f t="shared" si="1"/>
        <v/>
      </c>
      <c r="N12" s="23" t="str">
        <f t="shared" si="1"/>
        <v/>
      </c>
      <c r="O12" s="23" t="str">
        <f t="shared" si="1"/>
        <v/>
      </c>
      <c r="P12" s="23" t="str">
        <f t="shared" si="1"/>
        <v/>
      </c>
      <c r="Q12" s="23" t="str">
        <f t="shared" si="1"/>
        <v/>
      </c>
      <c r="R12" s="23" t="str">
        <f t="shared" si="1"/>
        <v/>
      </c>
      <c r="S12" s="23" t="str">
        <f t="shared" si="1"/>
        <v>0</v>
      </c>
      <c r="T12" s="55"/>
      <c r="U12" s="23" t="str">
        <f t="shared" si="2"/>
        <v/>
      </c>
      <c r="V12" s="23" t="str">
        <f t="shared" si="2"/>
        <v/>
      </c>
      <c r="W12" s="32"/>
      <c r="Y12" s="3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61">
        <f t="shared" si="3"/>
        <v>0</v>
      </c>
      <c r="AQ12" s="43" t="s">
        <v>5</v>
      </c>
      <c r="AR12" s="23"/>
      <c r="AS12" s="40" t="str">
        <f t="shared" si="4"/>
        <v/>
      </c>
    </row>
    <row r="13" spans="1:58" s="4" customFormat="1" ht="11.25" customHeight="1">
      <c r="A13" s="12">
        <v>10</v>
      </c>
      <c r="B13" s="23" t="str">
        <f t="shared" si="1"/>
        <v/>
      </c>
      <c r="C13" s="23" t="str">
        <f t="shared" si="1"/>
        <v/>
      </c>
      <c r="D13" s="23" t="str">
        <f t="shared" si="1"/>
        <v/>
      </c>
      <c r="E13" s="23" t="str">
        <f t="shared" si="1"/>
        <v/>
      </c>
      <c r="F13" s="23" t="str">
        <f t="shared" si="1"/>
        <v/>
      </c>
      <c r="G13" s="23" t="str">
        <f t="shared" si="1"/>
        <v/>
      </c>
      <c r="H13" s="23" t="str">
        <f t="shared" si="1"/>
        <v/>
      </c>
      <c r="I13" s="23" t="str">
        <f t="shared" si="1"/>
        <v/>
      </c>
      <c r="J13" s="23" t="str">
        <f t="shared" si="1"/>
        <v/>
      </c>
      <c r="K13" s="23" t="str">
        <f t="shared" si="1"/>
        <v/>
      </c>
      <c r="L13" s="23" t="str">
        <f t="shared" si="1"/>
        <v/>
      </c>
      <c r="M13" s="23" t="str">
        <f t="shared" si="1"/>
        <v/>
      </c>
      <c r="N13" s="23" t="str">
        <f t="shared" si="1"/>
        <v/>
      </c>
      <c r="O13" s="23" t="str">
        <f t="shared" si="1"/>
        <v/>
      </c>
      <c r="P13" s="23" t="str">
        <f t="shared" si="1"/>
        <v/>
      </c>
      <c r="Q13" s="23" t="str">
        <f t="shared" si="1"/>
        <v/>
      </c>
      <c r="R13" s="23" t="str">
        <f t="shared" si="1"/>
        <v/>
      </c>
      <c r="S13" s="23" t="str">
        <f t="shared" si="1"/>
        <v>0</v>
      </c>
      <c r="T13" s="55"/>
      <c r="U13" s="23" t="str">
        <f t="shared" si="2"/>
        <v/>
      </c>
      <c r="V13" s="23" t="str">
        <f t="shared" si="2"/>
        <v/>
      </c>
      <c r="W13" s="32"/>
      <c r="Y13" s="3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61">
        <f t="shared" si="3"/>
        <v>0</v>
      </c>
      <c r="AQ13" s="43" t="s">
        <v>5</v>
      </c>
      <c r="AR13" s="23"/>
      <c r="AS13" s="40" t="str">
        <f t="shared" si="4"/>
        <v/>
      </c>
    </row>
    <row r="14" spans="1:58" s="4" customFormat="1" ht="11.25" customHeight="1">
      <c r="A14" s="12">
        <v>11</v>
      </c>
      <c r="B14" s="23" t="str">
        <f t="shared" si="1"/>
        <v/>
      </c>
      <c r="C14" s="23" t="str">
        <f t="shared" si="1"/>
        <v/>
      </c>
      <c r="D14" s="23" t="str">
        <f t="shared" si="1"/>
        <v/>
      </c>
      <c r="E14" s="23" t="str">
        <f t="shared" si="1"/>
        <v/>
      </c>
      <c r="F14" s="23" t="str">
        <f t="shared" si="1"/>
        <v/>
      </c>
      <c r="G14" s="23" t="str">
        <f t="shared" si="1"/>
        <v/>
      </c>
      <c r="H14" s="23" t="str">
        <f t="shared" si="1"/>
        <v/>
      </c>
      <c r="I14" s="23" t="str">
        <f t="shared" si="1"/>
        <v/>
      </c>
      <c r="J14" s="23" t="str">
        <f t="shared" si="1"/>
        <v/>
      </c>
      <c r="K14" s="23" t="str">
        <f t="shared" si="1"/>
        <v/>
      </c>
      <c r="L14" s="23" t="str">
        <f t="shared" si="1"/>
        <v/>
      </c>
      <c r="M14" s="23" t="str">
        <f t="shared" si="1"/>
        <v/>
      </c>
      <c r="N14" s="23" t="str">
        <f t="shared" si="1"/>
        <v/>
      </c>
      <c r="O14" s="23" t="str">
        <f t="shared" si="1"/>
        <v/>
      </c>
      <c r="P14" s="23" t="str">
        <f t="shared" si="1"/>
        <v/>
      </c>
      <c r="Q14" s="23" t="str">
        <f t="shared" si="1"/>
        <v/>
      </c>
      <c r="R14" s="23" t="str">
        <f t="shared" si="1"/>
        <v/>
      </c>
      <c r="S14" s="23" t="str">
        <f t="shared" si="1"/>
        <v>0</v>
      </c>
      <c r="T14" s="55"/>
      <c r="U14" s="23" t="str">
        <f t="shared" si="2"/>
        <v/>
      </c>
      <c r="V14" s="23" t="str">
        <f t="shared" si="2"/>
        <v/>
      </c>
      <c r="W14" s="32"/>
      <c r="Y14" s="3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61">
        <f t="shared" si="3"/>
        <v>0</v>
      </c>
      <c r="AQ14" s="43" t="s">
        <v>5</v>
      </c>
      <c r="AR14" s="23"/>
      <c r="AS14" s="40" t="str">
        <f t="shared" si="4"/>
        <v/>
      </c>
    </row>
    <row r="15" spans="1:58" s="4" customFormat="1" ht="11.25" customHeight="1">
      <c r="A15" s="12">
        <v>12</v>
      </c>
      <c r="B15" s="23" t="str">
        <f t="shared" si="1"/>
        <v/>
      </c>
      <c r="C15" s="23" t="str">
        <f t="shared" si="1"/>
        <v/>
      </c>
      <c r="D15" s="23" t="str">
        <f t="shared" si="1"/>
        <v/>
      </c>
      <c r="E15" s="23" t="str">
        <f t="shared" si="1"/>
        <v/>
      </c>
      <c r="F15" s="23" t="str">
        <f t="shared" si="1"/>
        <v/>
      </c>
      <c r="G15" s="23" t="str">
        <f t="shared" si="1"/>
        <v/>
      </c>
      <c r="H15" s="23" t="str">
        <f t="shared" si="1"/>
        <v/>
      </c>
      <c r="I15" s="23" t="str">
        <f t="shared" si="1"/>
        <v/>
      </c>
      <c r="J15" s="23" t="str">
        <f t="shared" si="1"/>
        <v/>
      </c>
      <c r="K15" s="23" t="str">
        <f t="shared" si="1"/>
        <v/>
      </c>
      <c r="L15" s="23" t="str">
        <f t="shared" si="1"/>
        <v/>
      </c>
      <c r="M15" s="23" t="str">
        <f t="shared" si="1"/>
        <v/>
      </c>
      <c r="N15" s="23" t="str">
        <f t="shared" si="1"/>
        <v/>
      </c>
      <c r="O15" s="23" t="str">
        <f t="shared" si="1"/>
        <v/>
      </c>
      <c r="P15" s="23" t="str">
        <f t="shared" si="1"/>
        <v/>
      </c>
      <c r="Q15" s="23" t="str">
        <f t="shared" si="1"/>
        <v/>
      </c>
      <c r="R15" s="23" t="str">
        <f t="shared" si="1"/>
        <v/>
      </c>
      <c r="S15" s="23" t="str">
        <f t="shared" si="1"/>
        <v>0</v>
      </c>
      <c r="T15" s="55"/>
      <c r="U15" s="23" t="str">
        <f t="shared" si="2"/>
        <v/>
      </c>
      <c r="V15" s="23" t="str">
        <f t="shared" si="2"/>
        <v/>
      </c>
      <c r="W15" s="32"/>
      <c r="Y15" s="3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61">
        <f t="shared" si="3"/>
        <v>0</v>
      </c>
      <c r="AQ15" s="43" t="s">
        <v>5</v>
      </c>
      <c r="AR15" s="23"/>
      <c r="AS15" s="40" t="str">
        <f t="shared" si="4"/>
        <v/>
      </c>
    </row>
    <row r="16" spans="1:58" s="4" customFormat="1" ht="11.25" customHeight="1">
      <c r="A16" s="12">
        <v>1</v>
      </c>
      <c r="B16" s="23" t="str">
        <f t="shared" si="1"/>
        <v/>
      </c>
      <c r="C16" s="23" t="str">
        <f t="shared" si="1"/>
        <v/>
      </c>
      <c r="D16" s="23" t="str">
        <f t="shared" si="1"/>
        <v/>
      </c>
      <c r="E16" s="23" t="str">
        <f t="shared" si="1"/>
        <v/>
      </c>
      <c r="F16" s="23" t="str">
        <f t="shared" si="1"/>
        <v/>
      </c>
      <c r="G16" s="23" t="str">
        <f t="shared" si="1"/>
        <v/>
      </c>
      <c r="H16" s="23" t="str">
        <f t="shared" si="1"/>
        <v/>
      </c>
      <c r="I16" s="23" t="str">
        <f t="shared" si="1"/>
        <v/>
      </c>
      <c r="J16" s="23" t="str">
        <f t="shared" si="1"/>
        <v/>
      </c>
      <c r="K16" s="23" t="str">
        <f t="shared" si="1"/>
        <v/>
      </c>
      <c r="L16" s="23" t="str">
        <f t="shared" si="1"/>
        <v/>
      </c>
      <c r="M16" s="23" t="str">
        <f t="shared" si="1"/>
        <v/>
      </c>
      <c r="N16" s="23" t="str">
        <f t="shared" si="1"/>
        <v/>
      </c>
      <c r="O16" s="23" t="str">
        <f t="shared" si="1"/>
        <v/>
      </c>
      <c r="P16" s="23" t="str">
        <f t="shared" si="1"/>
        <v/>
      </c>
      <c r="Q16" s="23" t="str">
        <f t="shared" si="1"/>
        <v/>
      </c>
      <c r="R16" s="23" t="str">
        <f t="shared" si="1"/>
        <v/>
      </c>
      <c r="S16" s="23" t="str">
        <f t="shared" si="1"/>
        <v>0</v>
      </c>
      <c r="T16" s="55"/>
      <c r="U16" s="23" t="str">
        <f t="shared" si="2"/>
        <v/>
      </c>
      <c r="V16" s="23" t="str">
        <f t="shared" si="2"/>
        <v/>
      </c>
      <c r="W16" s="32"/>
      <c r="Y16" s="3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61">
        <f t="shared" si="3"/>
        <v>0</v>
      </c>
      <c r="AQ16" s="43" t="s">
        <v>5</v>
      </c>
      <c r="AR16" s="23"/>
      <c r="AS16" s="40" t="str">
        <f t="shared" si="4"/>
        <v/>
      </c>
    </row>
    <row r="17" spans="1:45" s="4" customFormat="1" ht="11.25" customHeight="1">
      <c r="A17" s="12">
        <v>2</v>
      </c>
      <c r="B17" s="23" t="str">
        <f t="shared" si="1"/>
        <v/>
      </c>
      <c r="C17" s="23" t="str">
        <f t="shared" si="1"/>
        <v/>
      </c>
      <c r="D17" s="23" t="str">
        <f t="shared" si="1"/>
        <v/>
      </c>
      <c r="E17" s="23" t="str">
        <f t="shared" si="1"/>
        <v/>
      </c>
      <c r="F17" s="23" t="str">
        <f t="shared" si="1"/>
        <v/>
      </c>
      <c r="G17" s="23" t="str">
        <f t="shared" si="1"/>
        <v/>
      </c>
      <c r="H17" s="23" t="str">
        <f t="shared" si="1"/>
        <v/>
      </c>
      <c r="I17" s="23" t="str">
        <f t="shared" si="1"/>
        <v/>
      </c>
      <c r="J17" s="23" t="str">
        <f t="shared" si="1"/>
        <v/>
      </c>
      <c r="K17" s="23" t="str">
        <f t="shared" si="1"/>
        <v/>
      </c>
      <c r="L17" s="23" t="str">
        <f t="shared" si="1"/>
        <v/>
      </c>
      <c r="M17" s="23" t="str">
        <f t="shared" si="1"/>
        <v/>
      </c>
      <c r="N17" s="23" t="str">
        <f t="shared" si="1"/>
        <v/>
      </c>
      <c r="O17" s="23" t="str">
        <f t="shared" si="1"/>
        <v/>
      </c>
      <c r="P17" s="23" t="str">
        <f t="shared" si="1"/>
        <v/>
      </c>
      <c r="Q17" s="23" t="str">
        <f t="shared" si="1"/>
        <v/>
      </c>
      <c r="R17" s="23" t="str">
        <f t="shared" si="1"/>
        <v/>
      </c>
      <c r="S17" s="23" t="str">
        <f t="shared" si="1"/>
        <v>0</v>
      </c>
      <c r="T17" s="55"/>
      <c r="U17" s="23" t="str">
        <f t="shared" si="2"/>
        <v/>
      </c>
      <c r="V17" s="23" t="str">
        <f t="shared" si="2"/>
        <v/>
      </c>
      <c r="W17" s="32"/>
      <c r="Y17" s="3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61">
        <f t="shared" si="3"/>
        <v>0</v>
      </c>
      <c r="AQ17" s="43" t="s">
        <v>5</v>
      </c>
      <c r="AR17" s="23"/>
      <c r="AS17" s="40" t="str">
        <f t="shared" si="4"/>
        <v/>
      </c>
    </row>
    <row r="18" spans="1:45" s="4" customFormat="1" ht="11.25" customHeight="1">
      <c r="A18" s="13">
        <v>3</v>
      </c>
      <c r="B18" s="24" t="str">
        <f t="shared" si="1"/>
        <v/>
      </c>
      <c r="C18" s="24" t="str">
        <f t="shared" si="1"/>
        <v/>
      </c>
      <c r="D18" s="24" t="str">
        <f t="shared" si="1"/>
        <v/>
      </c>
      <c r="E18" s="24" t="str">
        <f t="shared" si="1"/>
        <v/>
      </c>
      <c r="F18" s="24" t="str">
        <f t="shared" si="1"/>
        <v/>
      </c>
      <c r="G18" s="24" t="str">
        <f t="shared" si="1"/>
        <v/>
      </c>
      <c r="H18" s="24" t="str">
        <f t="shared" si="1"/>
        <v/>
      </c>
      <c r="I18" s="24" t="str">
        <f t="shared" si="1"/>
        <v/>
      </c>
      <c r="J18" s="24" t="str">
        <f t="shared" si="1"/>
        <v/>
      </c>
      <c r="K18" s="24" t="str">
        <f t="shared" si="1"/>
        <v/>
      </c>
      <c r="L18" s="24" t="str">
        <f t="shared" si="1"/>
        <v/>
      </c>
      <c r="M18" s="24" t="str">
        <f t="shared" si="1"/>
        <v/>
      </c>
      <c r="N18" s="24" t="str">
        <f t="shared" si="1"/>
        <v/>
      </c>
      <c r="O18" s="24" t="str">
        <f t="shared" si="1"/>
        <v/>
      </c>
      <c r="P18" s="24" t="str">
        <f t="shared" si="1"/>
        <v/>
      </c>
      <c r="Q18" s="24" t="str">
        <f t="shared" si="1"/>
        <v/>
      </c>
      <c r="R18" s="24" t="str">
        <f t="shared" si="1"/>
        <v/>
      </c>
      <c r="S18" s="24" t="str">
        <f t="shared" si="1"/>
        <v>0</v>
      </c>
      <c r="T18" s="56"/>
      <c r="U18" s="24" t="str">
        <f t="shared" si="2"/>
        <v/>
      </c>
      <c r="V18" s="24" t="str">
        <f t="shared" si="2"/>
        <v/>
      </c>
      <c r="W18" s="32"/>
      <c r="Y18" s="3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61">
        <f t="shared" si="3"/>
        <v>0</v>
      </c>
      <c r="AQ18" s="43" t="s">
        <v>5</v>
      </c>
      <c r="AR18" s="23"/>
      <c r="AS18" s="40" t="str">
        <f t="shared" si="4"/>
        <v/>
      </c>
    </row>
    <row r="19" spans="1:45" s="4" customFormat="1" ht="11.25" customHeight="1">
      <c r="A19" s="14" t="s">
        <v>46</v>
      </c>
      <c r="B19" s="25" t="str">
        <f t="shared" si="1"/>
        <v/>
      </c>
      <c r="C19" s="25" t="str">
        <f t="shared" si="1"/>
        <v/>
      </c>
      <c r="D19" s="25" t="str">
        <f t="shared" si="1"/>
        <v/>
      </c>
      <c r="E19" s="25" t="str">
        <f t="shared" si="1"/>
        <v/>
      </c>
      <c r="F19" s="25" t="str">
        <f t="shared" si="1"/>
        <v/>
      </c>
      <c r="G19" s="25" t="str">
        <f t="shared" si="1"/>
        <v/>
      </c>
      <c r="H19" s="25" t="str">
        <f t="shared" si="1"/>
        <v/>
      </c>
      <c r="I19" s="25" t="str">
        <f t="shared" si="1"/>
        <v/>
      </c>
      <c r="J19" s="25" t="str">
        <f t="shared" si="1"/>
        <v/>
      </c>
      <c r="K19" s="25" t="str">
        <f t="shared" si="1"/>
        <v/>
      </c>
      <c r="L19" s="25" t="str">
        <f t="shared" si="1"/>
        <v/>
      </c>
      <c r="M19" s="25" t="str">
        <f t="shared" si="1"/>
        <v/>
      </c>
      <c r="N19" s="25" t="str">
        <f t="shared" si="1"/>
        <v/>
      </c>
      <c r="O19" s="25" t="str">
        <f t="shared" si="1"/>
        <v/>
      </c>
      <c r="P19" s="25" t="str">
        <f t="shared" si="1"/>
        <v/>
      </c>
      <c r="Q19" s="25" t="str">
        <f t="shared" si="1"/>
        <v/>
      </c>
      <c r="R19" s="25" t="str">
        <f t="shared" si="1"/>
        <v/>
      </c>
      <c r="S19" s="25" t="str">
        <f t="shared" si="1"/>
        <v>0</v>
      </c>
      <c r="T19" s="26" t="s">
        <v>5</v>
      </c>
      <c r="U19" s="25" t="str">
        <f>IF(AR19="","",TEXT(ROUND(AR19,U$6),"#,##0"&amp;IF(U$6&gt;0,"."&amp;REPT("0",U$6),"")))</f>
        <v/>
      </c>
      <c r="V19" s="26" t="s">
        <v>5</v>
      </c>
      <c r="W19" s="57"/>
      <c r="Y19" s="40" t="str">
        <f t="shared" ref="Y19:AO19" si="5">IF(COUNT(Y7:Y18)=0,"",SUM(Y7:Y18))</f>
        <v/>
      </c>
      <c r="Z19" s="60" t="str">
        <f t="shared" si="5"/>
        <v/>
      </c>
      <c r="AA19" s="60" t="str">
        <f t="shared" si="5"/>
        <v/>
      </c>
      <c r="AB19" s="60" t="str">
        <f t="shared" si="5"/>
        <v/>
      </c>
      <c r="AC19" s="60" t="str">
        <f t="shared" si="5"/>
        <v/>
      </c>
      <c r="AD19" s="60" t="str">
        <f t="shared" si="5"/>
        <v/>
      </c>
      <c r="AE19" s="60" t="str">
        <f t="shared" si="5"/>
        <v/>
      </c>
      <c r="AF19" s="60" t="str">
        <f t="shared" si="5"/>
        <v/>
      </c>
      <c r="AG19" s="60" t="str">
        <f t="shared" si="5"/>
        <v/>
      </c>
      <c r="AH19" s="60" t="str">
        <f t="shared" si="5"/>
        <v/>
      </c>
      <c r="AI19" s="60" t="str">
        <f t="shared" si="5"/>
        <v/>
      </c>
      <c r="AJ19" s="60" t="str">
        <f t="shared" si="5"/>
        <v/>
      </c>
      <c r="AK19" s="60" t="str">
        <f t="shared" si="5"/>
        <v/>
      </c>
      <c r="AL19" s="60" t="str">
        <f t="shared" si="5"/>
        <v/>
      </c>
      <c r="AM19" s="60" t="str">
        <f t="shared" si="5"/>
        <v/>
      </c>
      <c r="AN19" s="60" t="str">
        <f t="shared" si="5"/>
        <v/>
      </c>
      <c r="AO19" s="60" t="str">
        <f t="shared" si="5"/>
        <v/>
      </c>
      <c r="AP19" s="61">
        <f t="shared" si="3"/>
        <v>0</v>
      </c>
      <c r="AQ19" s="43" t="s">
        <v>5</v>
      </c>
      <c r="AR19" s="40" t="str">
        <f>IF(COUNT(AR7:AR18)=0,"",SUM(AR7:AR18))</f>
        <v/>
      </c>
      <c r="AS19" s="43" t="s">
        <v>5</v>
      </c>
    </row>
    <row r="20" spans="1:45" s="4" customFormat="1" ht="11.25" customHeight="1">
      <c r="A20" s="15" t="s">
        <v>33</v>
      </c>
      <c r="B20" s="23" t="str">
        <f t="shared" si="1"/>
        <v/>
      </c>
      <c r="C20" s="23" t="str">
        <f t="shared" si="1"/>
        <v/>
      </c>
      <c r="D20" s="23" t="str">
        <f t="shared" si="1"/>
        <v/>
      </c>
      <c r="E20" s="23" t="str">
        <f t="shared" si="1"/>
        <v/>
      </c>
      <c r="F20" s="23" t="str">
        <f t="shared" si="1"/>
        <v/>
      </c>
      <c r="G20" s="23" t="str">
        <f t="shared" si="1"/>
        <v/>
      </c>
      <c r="H20" s="23" t="str">
        <f t="shared" si="1"/>
        <v/>
      </c>
      <c r="I20" s="23" t="str">
        <f t="shared" si="1"/>
        <v/>
      </c>
      <c r="J20" s="23" t="str">
        <f t="shared" si="1"/>
        <v/>
      </c>
      <c r="K20" s="23" t="str">
        <f t="shared" si="1"/>
        <v/>
      </c>
      <c r="L20" s="23" t="str">
        <f t="shared" si="1"/>
        <v/>
      </c>
      <c r="M20" s="23" t="str">
        <f t="shared" si="1"/>
        <v/>
      </c>
      <c r="N20" s="23" t="str">
        <f t="shared" si="1"/>
        <v/>
      </c>
      <c r="O20" s="23" t="str">
        <f t="shared" si="1"/>
        <v/>
      </c>
      <c r="P20" s="23" t="str">
        <f t="shared" si="1"/>
        <v/>
      </c>
      <c r="Q20" s="23" t="str">
        <f t="shared" si="1"/>
        <v/>
      </c>
      <c r="R20" s="23" t="str">
        <f t="shared" si="1"/>
        <v/>
      </c>
      <c r="S20" s="23" t="str">
        <f t="shared" si="1"/>
        <v>0</v>
      </c>
      <c r="T20" s="12" t="s">
        <v>5</v>
      </c>
      <c r="U20" s="23" t="str">
        <f>IF(AR20="","",TEXT(ROUND(AR20,U$6),"#,##0"&amp;IF(U$6&gt;0,"."&amp;REPT("0",U$6),"")))</f>
        <v/>
      </c>
      <c r="V20" s="23" t="str">
        <f>IF(AS20="","",TEXT(ROUND(AS20,V$6),"#,##0"&amp;IF(V$6&gt;0,"."&amp;REPT("0",V$6),"")))</f>
        <v/>
      </c>
      <c r="W20" s="32"/>
      <c r="Y20" s="40" t="str">
        <f t="shared" ref="Y20:AO20" si="6">IF(COUNT(Y7:Y18)=0,"",AVERAGE(Y7:Y18))</f>
        <v/>
      </c>
      <c r="Z20" s="60" t="str">
        <f t="shared" si="6"/>
        <v/>
      </c>
      <c r="AA20" s="60" t="str">
        <f t="shared" si="6"/>
        <v/>
      </c>
      <c r="AB20" s="60" t="str">
        <f t="shared" si="6"/>
        <v/>
      </c>
      <c r="AC20" s="60" t="str">
        <f t="shared" si="6"/>
        <v/>
      </c>
      <c r="AD20" s="60" t="str">
        <f t="shared" si="6"/>
        <v/>
      </c>
      <c r="AE20" s="60" t="str">
        <f t="shared" si="6"/>
        <v/>
      </c>
      <c r="AF20" s="60" t="str">
        <f t="shared" si="6"/>
        <v/>
      </c>
      <c r="AG20" s="60" t="str">
        <f t="shared" si="6"/>
        <v/>
      </c>
      <c r="AH20" s="60" t="str">
        <f t="shared" si="6"/>
        <v/>
      </c>
      <c r="AI20" s="60" t="str">
        <f t="shared" si="6"/>
        <v/>
      </c>
      <c r="AJ20" s="60" t="str">
        <f t="shared" si="6"/>
        <v/>
      </c>
      <c r="AK20" s="60" t="str">
        <f t="shared" si="6"/>
        <v/>
      </c>
      <c r="AL20" s="60" t="str">
        <f t="shared" si="6"/>
        <v/>
      </c>
      <c r="AM20" s="60" t="str">
        <f t="shared" si="6"/>
        <v/>
      </c>
      <c r="AN20" s="60" t="str">
        <f t="shared" si="6"/>
        <v/>
      </c>
      <c r="AO20" s="60" t="str">
        <f t="shared" si="6"/>
        <v/>
      </c>
      <c r="AP20" s="61">
        <f t="shared" si="3"/>
        <v>0</v>
      </c>
      <c r="AQ20" s="43" t="s">
        <v>5</v>
      </c>
      <c r="AR20" s="40" t="str">
        <f>IF(COUNT(AR7:AR18)=0,"",AVERAGE(AR7:AR18))</f>
        <v/>
      </c>
      <c r="AS20" s="43" t="str">
        <f>IF(AR19="","",AP19/AR19)</f>
        <v/>
      </c>
    </row>
    <row r="21" spans="1:45" s="4" customFormat="1" ht="11.25" customHeight="1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</row>
    <row r="22" spans="1:45" s="5" customFormat="1" ht="19.5" customHeight="1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6"/>
      <c r="V22" s="16"/>
      <c r="W22" s="16"/>
    </row>
    <row r="23" spans="1:45" s="5" customFormat="1" ht="11.25" customHeight="1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 t="s">
        <v>45</v>
      </c>
      <c r="R23" s="16"/>
      <c r="S23" s="16"/>
      <c r="T23" s="16"/>
      <c r="U23" s="16"/>
      <c r="V23" s="16"/>
      <c r="W23" s="16"/>
    </row>
    <row r="24" spans="1:45" s="5" customFormat="1" ht="11.25" customHeight="1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4" t="s">
        <v>69</v>
      </c>
      <c r="R24" s="16"/>
      <c r="S24" s="16"/>
      <c r="T24" s="16"/>
      <c r="U24" s="16"/>
      <c r="V24" s="16"/>
      <c r="W24" s="16"/>
    </row>
    <row r="25" spans="1:45" s="5" customFormat="1" ht="11.25" customHeight="1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</row>
    <row r="26" spans="1:45" s="5" customFormat="1" ht="11.25" customHeight="1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</row>
    <row r="27" spans="1:45" s="5" customFormat="1" ht="11.25" customHeight="1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</row>
    <row r="28" spans="1:45" s="5" customFormat="1" ht="11.25" customHeight="1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</row>
    <row r="29" spans="1:45" s="5" customFormat="1" ht="11.25" customHeight="1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</row>
    <row r="30" spans="1:45" s="2" customFormat="1" ht="11.25" customHeight="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45" s="2" customFormat="1" ht="11.25" customHeight="1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</row>
    <row r="32" spans="1:45" ht="11.25" customHeight="1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</row>
    <row r="33" spans="1:23" ht="11.25" customHeight="1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</row>
    <row r="34" spans="1:23" ht="11.25" customHeight="1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</row>
    <row r="35" spans="1:23" ht="11.25" customHeight="1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</row>
    <row r="36" spans="1:23" ht="11.25" customHeight="1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</row>
    <row r="37" spans="1:23" ht="11.25" customHeight="1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</row>
    <row r="38" spans="1:23" ht="11.25" customHeight="1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</row>
    <row r="39" spans="1:23" ht="11.25" customHeight="1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</row>
    <row r="40" spans="1:23" ht="11.25" customHeight="1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</row>
    <row r="41" spans="1:23" ht="11.25" customHeight="1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</row>
    <row r="42" spans="1:23" ht="11.25" customHeight="1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</row>
    <row r="43" spans="1:23" ht="11.25" customHeight="1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</row>
    <row r="44" spans="1:23" ht="11.25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</row>
    <row r="45" spans="1:23" ht="11.25" customHeight="1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</row>
    <row r="46" spans="1:23" ht="11.25" customHeight="1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</row>
    <row r="47" spans="1:23" ht="11.25" customHeight="1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</row>
    <row r="48" spans="1:23" ht="11.25" customHeight="1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</row>
    <row r="49" ht="11.25" customHeight="1"/>
  </sheetData>
  <mergeCells count="9">
    <mergeCell ref="B3:S3"/>
    <mergeCell ref="Y3:AP3"/>
    <mergeCell ref="A3:A4"/>
    <mergeCell ref="T3:T4"/>
    <mergeCell ref="U3:U4"/>
    <mergeCell ref="V3:V4"/>
    <mergeCell ref="AQ3:AQ4"/>
    <mergeCell ref="AR3:AR4"/>
    <mergeCell ref="AS3:AS4"/>
  </mergeCells>
  <phoneticPr fontId="3"/>
  <conditionalFormatting sqref="X7">
    <cfRule type="expression" dxfId="37" priority="2">
      <formula>X7=INT(X7)</formula>
    </cfRule>
  </conditionalFormatting>
  <conditionalFormatting sqref="X8:X20">
    <cfRule type="expression" dxfId="36" priority="1">
      <formula>X8=INT(X8)</formula>
    </cfRule>
  </conditionalFormatting>
  <printOptions horizontalCentered="1"/>
  <pageMargins left="0.39370078740157483" right="0.39370078740157483" top="0.78740157480314965" bottom="0.78740157480314965" header="0.19685039370078741" footer="0.19685039370078741"/>
  <pageSetup paperSize="9" fitToWidth="1" fitToHeight="1" orientation="landscape" usePrinterDefaults="1" horizontalDpi="6553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Q49"/>
  <sheetViews>
    <sheetView view="pageBreakPreview" zoomScaleSheetLayoutView="100" workbookViewId="0">
      <selection activeCell="W1" sqref="W1"/>
    </sheetView>
  </sheetViews>
  <sheetFormatPr defaultRowHeight="9.6"/>
  <cols>
    <col min="1" max="1" width="6.125" style="1" customWidth="1"/>
    <col min="2" max="21" width="6.75" style="1" customWidth="1"/>
    <col min="22" max="22" width="0.625" style="1" customWidth="1"/>
    <col min="23" max="43" width="4.625" style="1" customWidth="1"/>
    <col min="44" max="16384" width="9" style="1" customWidth="1"/>
  </cols>
  <sheetData>
    <row r="1" spans="1:43" s="2" customFormat="1" ht="21" customHeigh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M1" s="6"/>
      <c r="N1" s="6"/>
      <c r="O1" s="6"/>
      <c r="P1" s="6"/>
      <c r="Q1" s="6"/>
      <c r="S1" s="6"/>
      <c r="T1" s="6"/>
    </row>
    <row r="2" spans="1:43" s="2" customFormat="1" ht="21" customHeight="1">
      <c r="A2" s="7" t="str">
        <f>"2.薬品等使用量　"&amp;Y2&amp;"年度分"</f>
        <v>2.薬品等使用量　年度分</v>
      </c>
      <c r="B2" s="7"/>
      <c r="C2" s="7"/>
      <c r="D2" s="7"/>
      <c r="E2" s="7"/>
      <c r="F2" s="7"/>
      <c r="G2" s="7"/>
      <c r="H2" s="7"/>
      <c r="I2" s="7"/>
      <c r="J2" s="7"/>
      <c r="K2" s="7"/>
      <c r="M2" s="7"/>
      <c r="N2" s="7"/>
      <c r="O2" s="7"/>
      <c r="P2" s="7"/>
      <c r="Q2" s="7"/>
      <c r="S2" s="7"/>
      <c r="T2" s="7"/>
      <c r="V2" s="28"/>
      <c r="X2" s="38" t="s">
        <v>58</v>
      </c>
      <c r="Y2" s="41"/>
    </row>
    <row r="3" spans="1:43" s="2" customFormat="1" ht="12" customHeight="1">
      <c r="A3" s="8" t="s">
        <v>43</v>
      </c>
      <c r="B3" s="50" t="s">
        <v>79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3"/>
      <c r="V3" s="29"/>
      <c r="X3" s="50" t="s">
        <v>79</v>
      </c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3"/>
    </row>
    <row r="4" spans="1:43" s="2" customFormat="1" ht="12" customHeight="1">
      <c r="A4" s="9"/>
      <c r="B4" s="62" t="s">
        <v>82</v>
      </c>
      <c r="C4" s="62" t="s">
        <v>214</v>
      </c>
      <c r="D4" s="50" t="s">
        <v>212</v>
      </c>
      <c r="E4" s="52"/>
      <c r="F4" s="52"/>
      <c r="G4" s="52"/>
      <c r="H4" s="52"/>
      <c r="I4" s="52"/>
      <c r="J4" s="52"/>
      <c r="K4" s="52"/>
      <c r="L4" s="53"/>
      <c r="M4" s="50" t="s">
        <v>213</v>
      </c>
      <c r="N4" s="52"/>
      <c r="O4" s="52"/>
      <c r="P4" s="52"/>
      <c r="Q4" s="52"/>
      <c r="R4" s="52"/>
      <c r="S4" s="52"/>
      <c r="T4" s="52"/>
      <c r="U4" s="53"/>
      <c r="V4" s="29"/>
      <c r="X4" s="62" t="s">
        <v>82</v>
      </c>
      <c r="Y4" s="62" t="s">
        <v>214</v>
      </c>
      <c r="Z4" s="50" t="s">
        <v>212</v>
      </c>
      <c r="AA4" s="52"/>
      <c r="AB4" s="52"/>
      <c r="AC4" s="52"/>
      <c r="AD4" s="52"/>
      <c r="AE4" s="52"/>
      <c r="AF4" s="52"/>
      <c r="AG4" s="52"/>
      <c r="AH4" s="53"/>
      <c r="AI4" s="50" t="s">
        <v>213</v>
      </c>
      <c r="AJ4" s="52"/>
      <c r="AK4" s="52"/>
      <c r="AL4" s="52"/>
      <c r="AM4" s="52"/>
      <c r="AN4" s="52"/>
      <c r="AO4" s="52"/>
      <c r="AP4" s="52"/>
      <c r="AQ4" s="53"/>
    </row>
    <row r="5" spans="1:43" s="3" customFormat="1" ht="30" customHeight="1">
      <c r="A5" s="9"/>
      <c r="B5" s="8"/>
      <c r="C5" s="8"/>
      <c r="D5" s="9" t="s">
        <v>165</v>
      </c>
      <c r="E5" s="9" t="s">
        <v>62</v>
      </c>
      <c r="F5" s="9" t="s">
        <v>216</v>
      </c>
      <c r="G5" s="9" t="s">
        <v>217</v>
      </c>
      <c r="H5" s="9" t="s">
        <v>202</v>
      </c>
      <c r="I5" s="9" t="s">
        <v>98</v>
      </c>
      <c r="J5" s="9" t="s">
        <v>49</v>
      </c>
      <c r="K5" s="9" t="s">
        <v>218</v>
      </c>
      <c r="L5" s="9" t="s">
        <v>219</v>
      </c>
      <c r="M5" s="9" t="s">
        <v>78</v>
      </c>
      <c r="N5" s="9" t="s">
        <v>220</v>
      </c>
      <c r="O5" s="9" t="s">
        <v>216</v>
      </c>
      <c r="P5" s="9" t="s">
        <v>217</v>
      </c>
      <c r="Q5" s="9" t="s">
        <v>202</v>
      </c>
      <c r="R5" s="9" t="s">
        <v>98</v>
      </c>
      <c r="S5" s="9" t="s">
        <v>49</v>
      </c>
      <c r="T5" s="9" t="s">
        <v>218</v>
      </c>
      <c r="U5" s="9" t="s">
        <v>219</v>
      </c>
      <c r="V5" s="57"/>
      <c r="W5" s="3"/>
      <c r="X5" s="8"/>
      <c r="Y5" s="8"/>
      <c r="Z5" s="9" t="s">
        <v>215</v>
      </c>
      <c r="AA5" s="9" t="s">
        <v>62</v>
      </c>
      <c r="AB5" s="9" t="s">
        <v>216</v>
      </c>
      <c r="AC5" s="9" t="s">
        <v>217</v>
      </c>
      <c r="AD5" s="9" t="s">
        <v>202</v>
      </c>
      <c r="AE5" s="9" t="s">
        <v>98</v>
      </c>
      <c r="AF5" s="9" t="s">
        <v>49</v>
      </c>
      <c r="AG5" s="9" t="s">
        <v>218</v>
      </c>
      <c r="AH5" s="9" t="s">
        <v>219</v>
      </c>
      <c r="AI5" s="9" t="s">
        <v>78</v>
      </c>
      <c r="AJ5" s="9" t="s">
        <v>220</v>
      </c>
      <c r="AK5" s="9" t="s">
        <v>216</v>
      </c>
      <c r="AL5" s="9" t="s">
        <v>217</v>
      </c>
      <c r="AM5" s="9" t="s">
        <v>202</v>
      </c>
      <c r="AN5" s="9" t="s">
        <v>98</v>
      </c>
      <c r="AO5" s="9" t="s">
        <v>49</v>
      </c>
      <c r="AP5" s="9" t="s">
        <v>218</v>
      </c>
      <c r="AQ5" s="9" t="s">
        <v>219</v>
      </c>
    </row>
    <row r="6" spans="1:43" s="4" customFormat="1" ht="11.25" customHeight="1">
      <c r="A6" s="10"/>
      <c r="B6" s="63" t="s">
        <v>80</v>
      </c>
      <c r="C6" s="63" t="s">
        <v>83</v>
      </c>
      <c r="D6" s="63" t="s">
        <v>83</v>
      </c>
      <c r="E6" s="63" t="s">
        <v>83</v>
      </c>
      <c r="F6" s="63" t="s">
        <v>83</v>
      </c>
      <c r="G6" s="63" t="s">
        <v>83</v>
      </c>
      <c r="H6" s="63" t="s">
        <v>83</v>
      </c>
      <c r="I6" s="63" t="s">
        <v>83</v>
      </c>
      <c r="J6" s="63" t="s">
        <v>83</v>
      </c>
      <c r="K6" s="63" t="s">
        <v>83</v>
      </c>
      <c r="L6" s="63" t="s">
        <v>83</v>
      </c>
      <c r="M6" s="63" t="s">
        <v>83</v>
      </c>
      <c r="N6" s="63" t="s">
        <v>83</v>
      </c>
      <c r="O6" s="63" t="s">
        <v>83</v>
      </c>
      <c r="P6" s="63" t="s">
        <v>83</v>
      </c>
      <c r="Q6" s="63" t="s">
        <v>83</v>
      </c>
      <c r="R6" s="63" t="s">
        <v>83</v>
      </c>
      <c r="S6" s="63" t="s">
        <v>83</v>
      </c>
      <c r="T6" s="63" t="s">
        <v>83</v>
      </c>
      <c r="U6" s="63" t="s">
        <v>83</v>
      </c>
      <c r="V6" s="58"/>
      <c r="X6" s="63" t="s">
        <v>80</v>
      </c>
      <c r="Y6" s="63" t="s">
        <v>83</v>
      </c>
      <c r="Z6" s="63" t="s">
        <v>83</v>
      </c>
      <c r="AA6" s="63" t="s">
        <v>83</v>
      </c>
      <c r="AB6" s="63" t="s">
        <v>83</v>
      </c>
      <c r="AC6" s="63" t="s">
        <v>83</v>
      </c>
      <c r="AD6" s="63" t="s">
        <v>83</v>
      </c>
      <c r="AE6" s="63" t="s">
        <v>83</v>
      </c>
      <c r="AF6" s="63" t="s">
        <v>83</v>
      </c>
      <c r="AG6" s="63" t="s">
        <v>83</v>
      </c>
      <c r="AH6" s="63" t="s">
        <v>83</v>
      </c>
      <c r="AI6" s="63" t="s">
        <v>83</v>
      </c>
      <c r="AJ6" s="63" t="s">
        <v>83</v>
      </c>
      <c r="AK6" s="63" t="s">
        <v>83</v>
      </c>
      <c r="AL6" s="63" t="s">
        <v>83</v>
      </c>
      <c r="AM6" s="63" t="s">
        <v>83</v>
      </c>
      <c r="AN6" s="63" t="s">
        <v>83</v>
      </c>
      <c r="AO6" s="63" t="s">
        <v>83</v>
      </c>
      <c r="AP6" s="63" t="s">
        <v>83</v>
      </c>
      <c r="AQ6" s="63" t="s">
        <v>83</v>
      </c>
    </row>
    <row r="7" spans="1:43" ht="11.25" customHeight="1">
      <c r="A7" s="11" t="s">
        <v>52</v>
      </c>
      <c r="B7" s="22">
        <v>1</v>
      </c>
      <c r="C7" s="22">
        <v>1</v>
      </c>
      <c r="D7" s="22">
        <v>1</v>
      </c>
      <c r="E7" s="22">
        <v>1</v>
      </c>
      <c r="F7" s="22">
        <v>1</v>
      </c>
      <c r="G7" s="22">
        <v>1</v>
      </c>
      <c r="H7" s="22">
        <v>1</v>
      </c>
      <c r="I7" s="22">
        <v>1</v>
      </c>
      <c r="J7" s="22">
        <v>1</v>
      </c>
      <c r="K7" s="22">
        <v>1</v>
      </c>
      <c r="L7" s="22">
        <v>1</v>
      </c>
      <c r="M7" s="22">
        <v>1</v>
      </c>
      <c r="N7" s="22">
        <v>1</v>
      </c>
      <c r="O7" s="22">
        <v>1</v>
      </c>
      <c r="P7" s="22">
        <v>1</v>
      </c>
      <c r="Q7" s="22">
        <v>1</v>
      </c>
      <c r="R7" s="22">
        <v>1</v>
      </c>
      <c r="S7" s="22">
        <v>1</v>
      </c>
      <c r="T7" s="22">
        <v>1</v>
      </c>
      <c r="U7" s="22">
        <v>1</v>
      </c>
      <c r="V7" s="32"/>
      <c r="W7" s="37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</row>
    <row r="8" spans="1:43" s="4" customFormat="1" ht="11.25" customHeight="1">
      <c r="A8" s="12">
        <v>4</v>
      </c>
      <c r="B8" s="23" t="str">
        <f t="shared" ref="B8:U21" si="0">IF(X8="","",TEXT(ROUND(X8,B$7),"#,##0"&amp;IF(B$7&gt;0,"."&amp;REPT("0",B$7),"")))</f>
        <v/>
      </c>
      <c r="C8" s="23" t="str">
        <f t="shared" si="0"/>
        <v/>
      </c>
      <c r="D8" s="23" t="str">
        <f t="shared" si="0"/>
        <v/>
      </c>
      <c r="E8" s="23" t="str">
        <f t="shared" si="0"/>
        <v/>
      </c>
      <c r="F8" s="23" t="str">
        <f t="shared" si="0"/>
        <v/>
      </c>
      <c r="G8" s="23" t="str">
        <f t="shared" si="0"/>
        <v/>
      </c>
      <c r="H8" s="23" t="str">
        <f t="shared" si="0"/>
        <v/>
      </c>
      <c r="I8" s="23" t="str">
        <f t="shared" si="0"/>
        <v/>
      </c>
      <c r="J8" s="23" t="str">
        <f t="shared" si="0"/>
        <v/>
      </c>
      <c r="K8" s="23" t="str">
        <f t="shared" si="0"/>
        <v/>
      </c>
      <c r="L8" s="23" t="str">
        <f t="shared" si="0"/>
        <v/>
      </c>
      <c r="M8" s="23" t="str">
        <f t="shared" si="0"/>
        <v/>
      </c>
      <c r="N8" s="23" t="str">
        <f t="shared" si="0"/>
        <v/>
      </c>
      <c r="O8" s="23" t="str">
        <f t="shared" si="0"/>
        <v/>
      </c>
      <c r="P8" s="23" t="str">
        <f t="shared" si="0"/>
        <v/>
      </c>
      <c r="Q8" s="23" t="str">
        <f t="shared" si="0"/>
        <v/>
      </c>
      <c r="R8" s="23" t="str">
        <f t="shared" si="0"/>
        <v/>
      </c>
      <c r="S8" s="23" t="str">
        <f t="shared" si="0"/>
        <v/>
      </c>
      <c r="T8" s="23" t="str">
        <f t="shared" si="0"/>
        <v/>
      </c>
      <c r="U8" s="23" t="str">
        <f t="shared" si="0"/>
        <v/>
      </c>
      <c r="V8" s="32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</row>
    <row r="9" spans="1:43" s="4" customFormat="1" ht="11.25" customHeight="1">
      <c r="A9" s="12">
        <v>5</v>
      </c>
      <c r="B9" s="23" t="str">
        <f t="shared" si="0"/>
        <v/>
      </c>
      <c r="C9" s="23" t="str">
        <f t="shared" si="0"/>
        <v/>
      </c>
      <c r="D9" s="23" t="str">
        <f t="shared" si="0"/>
        <v/>
      </c>
      <c r="E9" s="23" t="str">
        <f t="shared" si="0"/>
        <v/>
      </c>
      <c r="F9" s="23" t="str">
        <f t="shared" si="0"/>
        <v/>
      </c>
      <c r="G9" s="23" t="str">
        <f t="shared" si="0"/>
        <v/>
      </c>
      <c r="H9" s="23" t="str">
        <f t="shared" si="0"/>
        <v/>
      </c>
      <c r="I9" s="23" t="str">
        <f t="shared" si="0"/>
        <v/>
      </c>
      <c r="J9" s="23" t="str">
        <f t="shared" si="0"/>
        <v/>
      </c>
      <c r="K9" s="23" t="str">
        <f t="shared" si="0"/>
        <v/>
      </c>
      <c r="L9" s="23" t="str">
        <f t="shared" si="0"/>
        <v/>
      </c>
      <c r="M9" s="23" t="str">
        <f t="shared" si="0"/>
        <v/>
      </c>
      <c r="N9" s="23" t="str">
        <f t="shared" si="0"/>
        <v/>
      </c>
      <c r="O9" s="23" t="str">
        <f t="shared" si="0"/>
        <v/>
      </c>
      <c r="P9" s="23" t="str">
        <f t="shared" si="0"/>
        <v/>
      </c>
      <c r="Q9" s="23" t="str">
        <f t="shared" si="0"/>
        <v/>
      </c>
      <c r="R9" s="23" t="str">
        <f t="shared" si="0"/>
        <v/>
      </c>
      <c r="S9" s="23" t="str">
        <f t="shared" si="0"/>
        <v/>
      </c>
      <c r="T9" s="23" t="str">
        <f t="shared" si="0"/>
        <v/>
      </c>
      <c r="U9" s="23" t="str">
        <f t="shared" si="0"/>
        <v/>
      </c>
      <c r="V9" s="32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</row>
    <row r="10" spans="1:43" s="4" customFormat="1" ht="11.25" customHeight="1">
      <c r="A10" s="12">
        <v>6</v>
      </c>
      <c r="B10" s="23" t="str">
        <f t="shared" si="0"/>
        <v/>
      </c>
      <c r="C10" s="23" t="str">
        <f t="shared" si="0"/>
        <v/>
      </c>
      <c r="D10" s="23" t="str">
        <f t="shared" si="0"/>
        <v/>
      </c>
      <c r="E10" s="23" t="str">
        <f t="shared" si="0"/>
        <v/>
      </c>
      <c r="F10" s="23" t="str">
        <f t="shared" si="0"/>
        <v/>
      </c>
      <c r="G10" s="23" t="str">
        <f t="shared" si="0"/>
        <v/>
      </c>
      <c r="H10" s="23" t="str">
        <f t="shared" si="0"/>
        <v/>
      </c>
      <c r="I10" s="23" t="str">
        <f t="shared" si="0"/>
        <v/>
      </c>
      <c r="J10" s="23" t="str">
        <f t="shared" si="0"/>
        <v/>
      </c>
      <c r="K10" s="23" t="str">
        <f t="shared" si="0"/>
        <v/>
      </c>
      <c r="L10" s="23" t="str">
        <f t="shared" si="0"/>
        <v/>
      </c>
      <c r="M10" s="23" t="str">
        <f t="shared" si="0"/>
        <v/>
      </c>
      <c r="N10" s="23" t="str">
        <f t="shared" si="0"/>
        <v/>
      </c>
      <c r="O10" s="23" t="str">
        <f t="shared" si="0"/>
        <v/>
      </c>
      <c r="P10" s="23" t="str">
        <f t="shared" si="0"/>
        <v/>
      </c>
      <c r="Q10" s="23" t="str">
        <f t="shared" si="0"/>
        <v/>
      </c>
      <c r="R10" s="23" t="str">
        <f t="shared" si="0"/>
        <v/>
      </c>
      <c r="S10" s="23" t="str">
        <f t="shared" si="0"/>
        <v/>
      </c>
      <c r="T10" s="23" t="str">
        <f t="shared" si="0"/>
        <v/>
      </c>
      <c r="U10" s="23" t="str">
        <f t="shared" si="0"/>
        <v/>
      </c>
      <c r="V10" s="32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</row>
    <row r="11" spans="1:43" s="4" customFormat="1" ht="11.25" customHeight="1">
      <c r="A11" s="12">
        <v>7</v>
      </c>
      <c r="B11" s="23" t="str">
        <f t="shared" si="0"/>
        <v/>
      </c>
      <c r="C11" s="23" t="str">
        <f t="shared" si="0"/>
        <v/>
      </c>
      <c r="D11" s="23" t="str">
        <f t="shared" si="0"/>
        <v/>
      </c>
      <c r="E11" s="23" t="str">
        <f t="shared" si="0"/>
        <v/>
      </c>
      <c r="F11" s="23" t="str">
        <f t="shared" si="0"/>
        <v/>
      </c>
      <c r="G11" s="23" t="str">
        <f t="shared" si="0"/>
        <v/>
      </c>
      <c r="H11" s="23" t="str">
        <f t="shared" si="0"/>
        <v/>
      </c>
      <c r="I11" s="23" t="str">
        <f t="shared" si="0"/>
        <v/>
      </c>
      <c r="J11" s="23" t="str">
        <f t="shared" si="0"/>
        <v/>
      </c>
      <c r="K11" s="23" t="str">
        <f t="shared" si="0"/>
        <v/>
      </c>
      <c r="L11" s="23" t="str">
        <f t="shared" si="0"/>
        <v/>
      </c>
      <c r="M11" s="23" t="str">
        <f t="shared" si="0"/>
        <v/>
      </c>
      <c r="N11" s="23" t="str">
        <f t="shared" si="0"/>
        <v/>
      </c>
      <c r="O11" s="23" t="str">
        <f t="shared" si="0"/>
        <v/>
      </c>
      <c r="P11" s="23" t="str">
        <f t="shared" si="0"/>
        <v/>
      </c>
      <c r="Q11" s="23" t="str">
        <f t="shared" si="0"/>
        <v/>
      </c>
      <c r="R11" s="23" t="str">
        <f t="shared" si="0"/>
        <v/>
      </c>
      <c r="S11" s="23" t="str">
        <f t="shared" si="0"/>
        <v/>
      </c>
      <c r="T11" s="23" t="str">
        <f t="shared" si="0"/>
        <v/>
      </c>
      <c r="U11" s="23" t="str">
        <f t="shared" si="0"/>
        <v/>
      </c>
      <c r="V11" s="32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</row>
    <row r="12" spans="1:43" s="4" customFormat="1" ht="11.25" customHeight="1">
      <c r="A12" s="12">
        <v>8</v>
      </c>
      <c r="B12" s="23" t="str">
        <f t="shared" si="0"/>
        <v/>
      </c>
      <c r="C12" s="23" t="str">
        <f t="shared" si="0"/>
        <v/>
      </c>
      <c r="D12" s="23" t="str">
        <f t="shared" si="0"/>
        <v/>
      </c>
      <c r="E12" s="23" t="str">
        <f t="shared" si="0"/>
        <v/>
      </c>
      <c r="F12" s="23" t="str">
        <f t="shared" si="0"/>
        <v/>
      </c>
      <c r="G12" s="23" t="str">
        <f t="shared" si="0"/>
        <v/>
      </c>
      <c r="H12" s="23" t="str">
        <f t="shared" si="0"/>
        <v/>
      </c>
      <c r="I12" s="23" t="str">
        <f t="shared" si="0"/>
        <v/>
      </c>
      <c r="J12" s="23" t="str">
        <f t="shared" si="0"/>
        <v/>
      </c>
      <c r="K12" s="23" t="str">
        <f t="shared" si="0"/>
        <v/>
      </c>
      <c r="L12" s="23" t="str">
        <f t="shared" si="0"/>
        <v/>
      </c>
      <c r="M12" s="23" t="str">
        <f t="shared" si="0"/>
        <v/>
      </c>
      <c r="N12" s="23" t="str">
        <f t="shared" si="0"/>
        <v/>
      </c>
      <c r="O12" s="23" t="str">
        <f t="shared" si="0"/>
        <v/>
      </c>
      <c r="P12" s="23" t="str">
        <f t="shared" si="0"/>
        <v/>
      </c>
      <c r="Q12" s="23" t="str">
        <f t="shared" si="0"/>
        <v/>
      </c>
      <c r="R12" s="23" t="str">
        <f t="shared" si="0"/>
        <v/>
      </c>
      <c r="S12" s="23" t="str">
        <f t="shared" si="0"/>
        <v/>
      </c>
      <c r="T12" s="23" t="str">
        <f t="shared" si="0"/>
        <v/>
      </c>
      <c r="U12" s="23" t="str">
        <f t="shared" si="0"/>
        <v/>
      </c>
      <c r="V12" s="32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</row>
    <row r="13" spans="1:43" s="4" customFormat="1" ht="11.25" customHeight="1">
      <c r="A13" s="12">
        <v>9</v>
      </c>
      <c r="B13" s="23" t="str">
        <f t="shared" si="0"/>
        <v/>
      </c>
      <c r="C13" s="23" t="str">
        <f t="shared" si="0"/>
        <v/>
      </c>
      <c r="D13" s="23" t="str">
        <f t="shared" si="0"/>
        <v/>
      </c>
      <c r="E13" s="23" t="str">
        <f t="shared" si="0"/>
        <v/>
      </c>
      <c r="F13" s="23" t="str">
        <f t="shared" si="0"/>
        <v/>
      </c>
      <c r="G13" s="23" t="str">
        <f t="shared" si="0"/>
        <v/>
      </c>
      <c r="H13" s="23" t="str">
        <f t="shared" si="0"/>
        <v/>
      </c>
      <c r="I13" s="23" t="str">
        <f t="shared" si="0"/>
        <v/>
      </c>
      <c r="J13" s="23" t="str">
        <f t="shared" si="0"/>
        <v/>
      </c>
      <c r="K13" s="23" t="str">
        <f t="shared" si="0"/>
        <v/>
      </c>
      <c r="L13" s="23" t="str">
        <f t="shared" si="0"/>
        <v/>
      </c>
      <c r="M13" s="23" t="str">
        <f t="shared" si="0"/>
        <v/>
      </c>
      <c r="N13" s="23" t="str">
        <f t="shared" si="0"/>
        <v/>
      </c>
      <c r="O13" s="23" t="str">
        <f t="shared" si="0"/>
        <v/>
      </c>
      <c r="P13" s="23" t="str">
        <f t="shared" si="0"/>
        <v/>
      </c>
      <c r="Q13" s="23" t="str">
        <f t="shared" si="0"/>
        <v/>
      </c>
      <c r="R13" s="23" t="str">
        <f t="shared" si="0"/>
        <v/>
      </c>
      <c r="S13" s="23" t="str">
        <f t="shared" si="0"/>
        <v/>
      </c>
      <c r="T13" s="23" t="str">
        <f t="shared" si="0"/>
        <v/>
      </c>
      <c r="U13" s="23" t="str">
        <f t="shared" si="0"/>
        <v/>
      </c>
      <c r="V13" s="32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</row>
    <row r="14" spans="1:43" s="4" customFormat="1" ht="11.25" customHeight="1">
      <c r="A14" s="12">
        <v>10</v>
      </c>
      <c r="B14" s="23" t="str">
        <f t="shared" si="0"/>
        <v/>
      </c>
      <c r="C14" s="23" t="str">
        <f t="shared" si="0"/>
        <v/>
      </c>
      <c r="D14" s="23" t="str">
        <f t="shared" si="0"/>
        <v/>
      </c>
      <c r="E14" s="23" t="str">
        <f t="shared" si="0"/>
        <v/>
      </c>
      <c r="F14" s="23" t="str">
        <f t="shared" si="0"/>
        <v/>
      </c>
      <c r="G14" s="23" t="str">
        <f t="shared" si="0"/>
        <v/>
      </c>
      <c r="H14" s="23" t="str">
        <f t="shared" si="0"/>
        <v/>
      </c>
      <c r="I14" s="23" t="str">
        <f t="shared" si="0"/>
        <v/>
      </c>
      <c r="J14" s="23" t="str">
        <f t="shared" si="0"/>
        <v/>
      </c>
      <c r="K14" s="23" t="str">
        <f t="shared" si="0"/>
        <v/>
      </c>
      <c r="L14" s="23" t="str">
        <f t="shared" si="0"/>
        <v/>
      </c>
      <c r="M14" s="23" t="str">
        <f t="shared" si="0"/>
        <v/>
      </c>
      <c r="N14" s="23" t="str">
        <f t="shared" si="0"/>
        <v/>
      </c>
      <c r="O14" s="23" t="str">
        <f t="shared" si="0"/>
        <v/>
      </c>
      <c r="P14" s="23" t="str">
        <f t="shared" si="0"/>
        <v/>
      </c>
      <c r="Q14" s="23" t="str">
        <f t="shared" si="0"/>
        <v/>
      </c>
      <c r="R14" s="23" t="str">
        <f t="shared" si="0"/>
        <v/>
      </c>
      <c r="S14" s="23" t="str">
        <f t="shared" si="0"/>
        <v/>
      </c>
      <c r="T14" s="23" t="str">
        <f t="shared" si="0"/>
        <v/>
      </c>
      <c r="U14" s="23" t="str">
        <f t="shared" si="0"/>
        <v/>
      </c>
      <c r="V14" s="32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</row>
    <row r="15" spans="1:43" s="4" customFormat="1" ht="11.25" customHeight="1">
      <c r="A15" s="12">
        <v>11</v>
      </c>
      <c r="B15" s="23" t="str">
        <f t="shared" si="0"/>
        <v/>
      </c>
      <c r="C15" s="23" t="str">
        <f t="shared" si="0"/>
        <v/>
      </c>
      <c r="D15" s="23" t="str">
        <f t="shared" si="0"/>
        <v/>
      </c>
      <c r="E15" s="23" t="str">
        <f t="shared" si="0"/>
        <v/>
      </c>
      <c r="F15" s="23" t="str">
        <f t="shared" si="0"/>
        <v/>
      </c>
      <c r="G15" s="23" t="str">
        <f t="shared" si="0"/>
        <v/>
      </c>
      <c r="H15" s="23" t="str">
        <f t="shared" si="0"/>
        <v/>
      </c>
      <c r="I15" s="23" t="str">
        <f t="shared" si="0"/>
        <v/>
      </c>
      <c r="J15" s="23" t="str">
        <f t="shared" si="0"/>
        <v/>
      </c>
      <c r="K15" s="23" t="str">
        <f t="shared" si="0"/>
        <v/>
      </c>
      <c r="L15" s="23" t="str">
        <f t="shared" si="0"/>
        <v/>
      </c>
      <c r="M15" s="23" t="str">
        <f t="shared" si="0"/>
        <v/>
      </c>
      <c r="N15" s="23" t="str">
        <f t="shared" si="0"/>
        <v/>
      </c>
      <c r="O15" s="23" t="str">
        <f t="shared" si="0"/>
        <v/>
      </c>
      <c r="P15" s="23" t="str">
        <f t="shared" si="0"/>
        <v/>
      </c>
      <c r="Q15" s="23" t="str">
        <f t="shared" si="0"/>
        <v/>
      </c>
      <c r="R15" s="23" t="str">
        <f t="shared" si="0"/>
        <v/>
      </c>
      <c r="S15" s="23" t="str">
        <f t="shared" si="0"/>
        <v/>
      </c>
      <c r="T15" s="23" t="str">
        <f t="shared" si="0"/>
        <v/>
      </c>
      <c r="U15" s="23" t="str">
        <f t="shared" si="0"/>
        <v/>
      </c>
      <c r="V15" s="32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</row>
    <row r="16" spans="1:43" s="4" customFormat="1" ht="11.25" customHeight="1">
      <c r="A16" s="12">
        <v>12</v>
      </c>
      <c r="B16" s="23" t="str">
        <f t="shared" si="0"/>
        <v/>
      </c>
      <c r="C16" s="23" t="str">
        <f t="shared" si="0"/>
        <v/>
      </c>
      <c r="D16" s="23" t="str">
        <f t="shared" si="0"/>
        <v/>
      </c>
      <c r="E16" s="23" t="str">
        <f t="shared" si="0"/>
        <v/>
      </c>
      <c r="F16" s="23" t="str">
        <f t="shared" si="0"/>
        <v/>
      </c>
      <c r="G16" s="23" t="str">
        <f t="shared" si="0"/>
        <v/>
      </c>
      <c r="H16" s="23" t="str">
        <f t="shared" si="0"/>
        <v/>
      </c>
      <c r="I16" s="23" t="str">
        <f t="shared" si="0"/>
        <v/>
      </c>
      <c r="J16" s="23" t="str">
        <f t="shared" si="0"/>
        <v/>
      </c>
      <c r="K16" s="23" t="str">
        <f t="shared" si="0"/>
        <v/>
      </c>
      <c r="L16" s="23" t="str">
        <f t="shared" si="0"/>
        <v/>
      </c>
      <c r="M16" s="23" t="str">
        <f t="shared" si="0"/>
        <v/>
      </c>
      <c r="N16" s="23" t="str">
        <f t="shared" si="0"/>
        <v/>
      </c>
      <c r="O16" s="23" t="str">
        <f t="shared" si="0"/>
        <v/>
      </c>
      <c r="P16" s="23" t="str">
        <f t="shared" si="0"/>
        <v/>
      </c>
      <c r="Q16" s="23" t="str">
        <f t="shared" si="0"/>
        <v/>
      </c>
      <c r="R16" s="23" t="str">
        <f t="shared" si="0"/>
        <v/>
      </c>
      <c r="S16" s="23" t="str">
        <f t="shared" si="0"/>
        <v/>
      </c>
      <c r="T16" s="23" t="str">
        <f t="shared" si="0"/>
        <v/>
      </c>
      <c r="U16" s="23" t="str">
        <f t="shared" si="0"/>
        <v/>
      </c>
      <c r="V16" s="32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</row>
    <row r="17" spans="1:43" s="4" customFormat="1" ht="11.25" customHeight="1">
      <c r="A17" s="12">
        <v>1</v>
      </c>
      <c r="B17" s="23" t="str">
        <f t="shared" si="0"/>
        <v/>
      </c>
      <c r="C17" s="23" t="str">
        <f t="shared" si="0"/>
        <v/>
      </c>
      <c r="D17" s="23" t="str">
        <f t="shared" si="0"/>
        <v/>
      </c>
      <c r="E17" s="23" t="str">
        <f t="shared" si="0"/>
        <v/>
      </c>
      <c r="F17" s="23" t="str">
        <f t="shared" si="0"/>
        <v/>
      </c>
      <c r="G17" s="23" t="str">
        <f t="shared" si="0"/>
        <v/>
      </c>
      <c r="H17" s="23" t="str">
        <f t="shared" si="0"/>
        <v/>
      </c>
      <c r="I17" s="23" t="str">
        <f t="shared" si="0"/>
        <v/>
      </c>
      <c r="J17" s="23" t="str">
        <f t="shared" si="0"/>
        <v/>
      </c>
      <c r="K17" s="23" t="str">
        <f t="shared" si="0"/>
        <v/>
      </c>
      <c r="L17" s="23" t="str">
        <f t="shared" si="0"/>
        <v/>
      </c>
      <c r="M17" s="23" t="str">
        <f t="shared" si="0"/>
        <v/>
      </c>
      <c r="N17" s="23" t="str">
        <f t="shared" si="0"/>
        <v/>
      </c>
      <c r="O17" s="23" t="str">
        <f t="shared" si="0"/>
        <v/>
      </c>
      <c r="P17" s="23" t="str">
        <f t="shared" si="0"/>
        <v/>
      </c>
      <c r="Q17" s="23" t="str">
        <f t="shared" si="0"/>
        <v/>
      </c>
      <c r="R17" s="23" t="str">
        <f t="shared" si="0"/>
        <v/>
      </c>
      <c r="S17" s="23" t="str">
        <f t="shared" si="0"/>
        <v/>
      </c>
      <c r="T17" s="23" t="str">
        <f t="shared" si="0"/>
        <v/>
      </c>
      <c r="U17" s="23" t="str">
        <f t="shared" si="0"/>
        <v/>
      </c>
      <c r="V17" s="32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</row>
    <row r="18" spans="1:43" s="4" customFormat="1" ht="11.25" customHeight="1">
      <c r="A18" s="12">
        <v>2</v>
      </c>
      <c r="B18" s="23" t="str">
        <f t="shared" si="0"/>
        <v/>
      </c>
      <c r="C18" s="23" t="str">
        <f t="shared" si="0"/>
        <v/>
      </c>
      <c r="D18" s="23" t="str">
        <f t="shared" si="0"/>
        <v/>
      </c>
      <c r="E18" s="23" t="str">
        <f t="shared" si="0"/>
        <v/>
      </c>
      <c r="F18" s="23" t="str">
        <f t="shared" si="0"/>
        <v/>
      </c>
      <c r="G18" s="23" t="str">
        <f t="shared" si="0"/>
        <v/>
      </c>
      <c r="H18" s="23" t="str">
        <f t="shared" si="0"/>
        <v/>
      </c>
      <c r="I18" s="23" t="str">
        <f t="shared" si="0"/>
        <v/>
      </c>
      <c r="J18" s="23" t="str">
        <f t="shared" si="0"/>
        <v/>
      </c>
      <c r="K18" s="23" t="str">
        <f t="shared" si="0"/>
        <v/>
      </c>
      <c r="L18" s="23" t="str">
        <f t="shared" si="0"/>
        <v/>
      </c>
      <c r="M18" s="23" t="str">
        <f t="shared" si="0"/>
        <v/>
      </c>
      <c r="N18" s="23" t="str">
        <f t="shared" si="0"/>
        <v/>
      </c>
      <c r="O18" s="23" t="str">
        <f t="shared" si="0"/>
        <v/>
      </c>
      <c r="P18" s="23" t="str">
        <f t="shared" si="0"/>
        <v/>
      </c>
      <c r="Q18" s="23" t="str">
        <f t="shared" si="0"/>
        <v/>
      </c>
      <c r="R18" s="23" t="str">
        <f t="shared" si="0"/>
        <v/>
      </c>
      <c r="S18" s="23" t="str">
        <f t="shared" si="0"/>
        <v/>
      </c>
      <c r="T18" s="23" t="str">
        <f t="shared" si="0"/>
        <v/>
      </c>
      <c r="U18" s="23" t="str">
        <f t="shared" si="0"/>
        <v/>
      </c>
      <c r="V18" s="32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</row>
    <row r="19" spans="1:43" s="4" customFormat="1" ht="11.25" customHeight="1">
      <c r="A19" s="13">
        <v>3</v>
      </c>
      <c r="B19" s="24" t="str">
        <f t="shared" si="0"/>
        <v/>
      </c>
      <c r="C19" s="24" t="str">
        <f t="shared" si="0"/>
        <v/>
      </c>
      <c r="D19" s="24" t="str">
        <f t="shared" si="0"/>
        <v/>
      </c>
      <c r="E19" s="24" t="str">
        <f t="shared" si="0"/>
        <v/>
      </c>
      <c r="F19" s="24" t="str">
        <f t="shared" si="0"/>
        <v/>
      </c>
      <c r="G19" s="24" t="str">
        <f t="shared" si="0"/>
        <v/>
      </c>
      <c r="H19" s="24" t="str">
        <f t="shared" si="0"/>
        <v/>
      </c>
      <c r="I19" s="24" t="str">
        <f t="shared" si="0"/>
        <v/>
      </c>
      <c r="J19" s="24" t="str">
        <f t="shared" si="0"/>
        <v/>
      </c>
      <c r="K19" s="24" t="str">
        <f t="shared" si="0"/>
        <v/>
      </c>
      <c r="L19" s="24" t="str">
        <f t="shared" si="0"/>
        <v/>
      </c>
      <c r="M19" s="24" t="str">
        <f t="shared" si="0"/>
        <v/>
      </c>
      <c r="N19" s="24" t="str">
        <f t="shared" si="0"/>
        <v/>
      </c>
      <c r="O19" s="24" t="str">
        <f t="shared" si="0"/>
        <v/>
      </c>
      <c r="P19" s="24" t="str">
        <f t="shared" si="0"/>
        <v/>
      </c>
      <c r="Q19" s="24" t="str">
        <f t="shared" si="0"/>
        <v/>
      </c>
      <c r="R19" s="24" t="str">
        <f t="shared" si="0"/>
        <v/>
      </c>
      <c r="S19" s="24" t="str">
        <f t="shared" si="0"/>
        <v/>
      </c>
      <c r="T19" s="24" t="str">
        <f t="shared" si="0"/>
        <v/>
      </c>
      <c r="U19" s="24" t="str">
        <f t="shared" si="0"/>
        <v/>
      </c>
      <c r="V19" s="57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</row>
    <row r="20" spans="1:43" s="4" customFormat="1" ht="11.25" customHeight="1">
      <c r="A20" s="14" t="s">
        <v>46</v>
      </c>
      <c r="B20" s="25" t="str">
        <f t="shared" si="0"/>
        <v/>
      </c>
      <c r="C20" s="25" t="str">
        <f t="shared" si="0"/>
        <v/>
      </c>
      <c r="D20" s="25" t="str">
        <f t="shared" si="0"/>
        <v/>
      </c>
      <c r="E20" s="25" t="str">
        <f t="shared" si="0"/>
        <v/>
      </c>
      <c r="F20" s="25" t="str">
        <f t="shared" si="0"/>
        <v/>
      </c>
      <c r="G20" s="25" t="str">
        <f t="shared" si="0"/>
        <v/>
      </c>
      <c r="H20" s="25" t="str">
        <f t="shared" si="0"/>
        <v/>
      </c>
      <c r="I20" s="25" t="str">
        <f t="shared" si="0"/>
        <v/>
      </c>
      <c r="J20" s="25" t="str">
        <f t="shared" si="0"/>
        <v/>
      </c>
      <c r="K20" s="25" t="str">
        <f t="shared" si="0"/>
        <v/>
      </c>
      <c r="L20" s="25" t="str">
        <f t="shared" si="0"/>
        <v/>
      </c>
      <c r="M20" s="25" t="str">
        <f t="shared" si="0"/>
        <v/>
      </c>
      <c r="N20" s="25" t="str">
        <f t="shared" si="0"/>
        <v/>
      </c>
      <c r="O20" s="25" t="str">
        <f t="shared" si="0"/>
        <v/>
      </c>
      <c r="P20" s="25" t="str">
        <f t="shared" si="0"/>
        <v/>
      </c>
      <c r="Q20" s="25" t="str">
        <f t="shared" si="0"/>
        <v/>
      </c>
      <c r="R20" s="25" t="str">
        <f t="shared" si="0"/>
        <v/>
      </c>
      <c r="S20" s="25" t="str">
        <f t="shared" si="0"/>
        <v/>
      </c>
      <c r="T20" s="25" t="str">
        <f t="shared" si="0"/>
        <v/>
      </c>
      <c r="U20" s="25" t="str">
        <f t="shared" si="0"/>
        <v/>
      </c>
      <c r="V20" s="32"/>
      <c r="X20" s="40" t="str">
        <f t="shared" ref="X20:AQ20" si="1">IF(COUNT(X8:X19)=0,"",SUM(X8:X19))</f>
        <v/>
      </c>
      <c r="Y20" s="40" t="str">
        <f t="shared" si="1"/>
        <v/>
      </c>
      <c r="Z20" s="40" t="str">
        <f t="shared" si="1"/>
        <v/>
      </c>
      <c r="AA20" s="40" t="str">
        <f t="shared" si="1"/>
        <v/>
      </c>
      <c r="AB20" s="40" t="str">
        <f t="shared" si="1"/>
        <v/>
      </c>
      <c r="AC20" s="40" t="str">
        <f t="shared" si="1"/>
        <v/>
      </c>
      <c r="AD20" s="40" t="str">
        <f t="shared" si="1"/>
        <v/>
      </c>
      <c r="AE20" s="40" t="str">
        <f t="shared" si="1"/>
        <v/>
      </c>
      <c r="AF20" s="40" t="str">
        <f t="shared" si="1"/>
        <v/>
      </c>
      <c r="AG20" s="40" t="str">
        <f t="shared" si="1"/>
        <v/>
      </c>
      <c r="AH20" s="40" t="str">
        <f t="shared" si="1"/>
        <v/>
      </c>
      <c r="AI20" s="40" t="str">
        <f t="shared" si="1"/>
        <v/>
      </c>
      <c r="AJ20" s="40" t="str">
        <f t="shared" si="1"/>
        <v/>
      </c>
      <c r="AK20" s="40" t="str">
        <f t="shared" si="1"/>
        <v/>
      </c>
      <c r="AL20" s="40" t="str">
        <f t="shared" si="1"/>
        <v/>
      </c>
      <c r="AM20" s="40" t="str">
        <f t="shared" si="1"/>
        <v/>
      </c>
      <c r="AN20" s="40" t="str">
        <f t="shared" si="1"/>
        <v/>
      </c>
      <c r="AO20" s="40" t="str">
        <f t="shared" si="1"/>
        <v/>
      </c>
      <c r="AP20" s="40" t="str">
        <f t="shared" si="1"/>
        <v/>
      </c>
      <c r="AQ20" s="40" t="str">
        <f t="shared" si="1"/>
        <v/>
      </c>
    </row>
    <row r="21" spans="1:43" s="4" customFormat="1" ht="11.25" customHeight="1">
      <c r="A21" s="15" t="s">
        <v>33</v>
      </c>
      <c r="B21" s="23" t="str">
        <f t="shared" si="0"/>
        <v/>
      </c>
      <c r="C21" s="23" t="str">
        <f t="shared" si="0"/>
        <v/>
      </c>
      <c r="D21" s="23" t="str">
        <f t="shared" si="0"/>
        <v/>
      </c>
      <c r="E21" s="23" t="str">
        <f t="shared" si="0"/>
        <v/>
      </c>
      <c r="F21" s="23" t="str">
        <f t="shared" si="0"/>
        <v/>
      </c>
      <c r="G21" s="23" t="str">
        <f t="shared" si="0"/>
        <v/>
      </c>
      <c r="H21" s="23" t="str">
        <f t="shared" si="0"/>
        <v/>
      </c>
      <c r="I21" s="23" t="str">
        <f t="shared" si="0"/>
        <v/>
      </c>
      <c r="J21" s="23" t="str">
        <f t="shared" si="0"/>
        <v/>
      </c>
      <c r="K21" s="23" t="str">
        <f t="shared" si="0"/>
        <v/>
      </c>
      <c r="L21" s="23" t="str">
        <f t="shared" si="0"/>
        <v/>
      </c>
      <c r="M21" s="23" t="str">
        <f t="shared" si="0"/>
        <v/>
      </c>
      <c r="N21" s="23" t="str">
        <f t="shared" si="0"/>
        <v/>
      </c>
      <c r="O21" s="23" t="str">
        <f t="shared" si="0"/>
        <v/>
      </c>
      <c r="P21" s="23" t="str">
        <f t="shared" si="0"/>
        <v/>
      </c>
      <c r="Q21" s="23" t="str">
        <f t="shared" si="0"/>
        <v/>
      </c>
      <c r="R21" s="23" t="str">
        <f t="shared" si="0"/>
        <v/>
      </c>
      <c r="S21" s="23" t="str">
        <f t="shared" si="0"/>
        <v/>
      </c>
      <c r="T21" s="23" t="str">
        <f t="shared" si="0"/>
        <v/>
      </c>
      <c r="U21" s="23" t="str">
        <f t="shared" si="0"/>
        <v/>
      </c>
      <c r="V21" s="16"/>
      <c r="X21" s="40" t="str">
        <f t="shared" ref="X21:AQ21" si="2">IF(COUNT(X8:X19)=0,"",AVERAGE(X8:X19))</f>
        <v/>
      </c>
      <c r="Y21" s="40" t="str">
        <f t="shared" si="2"/>
        <v/>
      </c>
      <c r="Z21" s="40" t="str">
        <f t="shared" si="2"/>
        <v/>
      </c>
      <c r="AA21" s="40" t="str">
        <f t="shared" si="2"/>
        <v/>
      </c>
      <c r="AB21" s="40" t="str">
        <f t="shared" si="2"/>
        <v/>
      </c>
      <c r="AC21" s="40" t="str">
        <f t="shared" si="2"/>
        <v/>
      </c>
      <c r="AD21" s="40" t="str">
        <f t="shared" si="2"/>
        <v/>
      </c>
      <c r="AE21" s="40" t="str">
        <f t="shared" si="2"/>
        <v/>
      </c>
      <c r="AF21" s="40" t="str">
        <f t="shared" si="2"/>
        <v/>
      </c>
      <c r="AG21" s="40" t="str">
        <f t="shared" si="2"/>
        <v/>
      </c>
      <c r="AH21" s="40" t="str">
        <f t="shared" si="2"/>
        <v/>
      </c>
      <c r="AI21" s="40" t="str">
        <f t="shared" si="2"/>
        <v/>
      </c>
      <c r="AJ21" s="40" t="str">
        <f t="shared" si="2"/>
        <v/>
      </c>
      <c r="AK21" s="40" t="str">
        <f t="shared" si="2"/>
        <v/>
      </c>
      <c r="AL21" s="40" t="str">
        <f t="shared" si="2"/>
        <v/>
      </c>
      <c r="AM21" s="40" t="str">
        <f t="shared" si="2"/>
        <v/>
      </c>
      <c r="AN21" s="40" t="str">
        <f t="shared" si="2"/>
        <v/>
      </c>
      <c r="AO21" s="40" t="str">
        <f t="shared" si="2"/>
        <v/>
      </c>
      <c r="AP21" s="40" t="str">
        <f t="shared" si="2"/>
        <v/>
      </c>
      <c r="AQ21" s="40" t="str">
        <f t="shared" si="2"/>
        <v/>
      </c>
    </row>
    <row r="22" spans="1:43" s="4" customFormat="1" ht="11.25" customHeight="1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</row>
    <row r="23" spans="1:43" s="5" customFormat="1" ht="12" customHeight="1">
      <c r="A23" s="8" t="s">
        <v>43</v>
      </c>
      <c r="B23" s="50" t="s">
        <v>87</v>
      </c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3"/>
      <c r="U23" s="64"/>
      <c r="V23" s="16"/>
      <c r="X23" s="62" t="s">
        <v>87</v>
      </c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</row>
    <row r="24" spans="1:43" s="5" customFormat="1" ht="42" customHeight="1">
      <c r="A24" s="9"/>
      <c r="B24" s="9" t="s">
        <v>36</v>
      </c>
      <c r="C24" s="9" t="s">
        <v>88</v>
      </c>
      <c r="D24" s="9" t="s">
        <v>91</v>
      </c>
      <c r="E24" s="9" t="str">
        <f t="shared" ref="E24:O24" si="3">IF(AA24="","",AA24)</f>
        <v/>
      </c>
      <c r="F24" s="9" t="str">
        <f t="shared" si="3"/>
        <v/>
      </c>
      <c r="G24" s="9" t="str">
        <f t="shared" si="3"/>
        <v/>
      </c>
      <c r="H24" s="9" t="str">
        <f t="shared" si="3"/>
        <v/>
      </c>
      <c r="I24" s="9" t="str">
        <f t="shared" si="3"/>
        <v/>
      </c>
      <c r="J24" s="9" t="str">
        <f t="shared" si="3"/>
        <v/>
      </c>
      <c r="K24" s="9" t="str">
        <f t="shared" si="3"/>
        <v/>
      </c>
      <c r="L24" s="9" t="str">
        <f t="shared" si="3"/>
        <v/>
      </c>
      <c r="M24" s="9" t="str">
        <f t="shared" si="3"/>
        <v/>
      </c>
      <c r="N24" s="9" t="str">
        <f t="shared" si="3"/>
        <v/>
      </c>
      <c r="O24" s="9" t="str">
        <f t="shared" si="3"/>
        <v/>
      </c>
      <c r="P24" s="9" t="str">
        <f>IF(AI24="","",AI24)</f>
        <v/>
      </c>
      <c r="Q24" s="9" t="str">
        <f>IF(AJ24="","",AJ24)</f>
        <v/>
      </c>
      <c r="R24" s="9" t="str">
        <f>IF(AK24="","",AK24)</f>
        <v/>
      </c>
      <c r="S24" s="9" t="str">
        <f>IF(AL24="","",AL24)</f>
        <v/>
      </c>
      <c r="T24" s="64" t="str">
        <f>IF(AM24="","",AM24)</f>
        <v/>
      </c>
      <c r="U24" s="64"/>
      <c r="V24" s="16"/>
      <c r="X24" s="9" t="s">
        <v>36</v>
      </c>
      <c r="Y24" s="9" t="s">
        <v>88</v>
      </c>
      <c r="Z24" s="9" t="s">
        <v>31</v>
      </c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</row>
    <row r="25" spans="1:43" s="5" customFormat="1" ht="11.25" customHeight="1">
      <c r="A25" s="10"/>
      <c r="B25" s="63" t="s">
        <v>80</v>
      </c>
      <c r="C25" s="63" t="s">
        <v>80</v>
      </c>
      <c r="D25" s="63" t="s">
        <v>80</v>
      </c>
      <c r="E25" s="63" t="s">
        <v>80</v>
      </c>
      <c r="F25" s="63" t="s">
        <v>80</v>
      </c>
      <c r="G25" s="63" t="s">
        <v>80</v>
      </c>
      <c r="H25" s="63" t="s">
        <v>80</v>
      </c>
      <c r="I25" s="63" t="s">
        <v>80</v>
      </c>
      <c r="J25" s="63" t="s">
        <v>80</v>
      </c>
      <c r="K25" s="63" t="s">
        <v>80</v>
      </c>
      <c r="L25" s="63" t="s">
        <v>80</v>
      </c>
      <c r="M25" s="63" t="s">
        <v>80</v>
      </c>
      <c r="N25" s="63" t="s">
        <v>80</v>
      </c>
      <c r="O25" s="63" t="s">
        <v>80</v>
      </c>
      <c r="P25" s="63" t="s">
        <v>80</v>
      </c>
      <c r="Q25" s="63" t="s">
        <v>80</v>
      </c>
      <c r="R25" s="63" t="s">
        <v>80</v>
      </c>
      <c r="S25" s="63" t="s">
        <v>80</v>
      </c>
      <c r="T25" s="65" t="s">
        <v>80</v>
      </c>
      <c r="U25" s="67"/>
      <c r="V25" s="16"/>
      <c r="X25" s="51" t="s">
        <v>80</v>
      </c>
      <c r="Y25" s="51" t="s">
        <v>80</v>
      </c>
      <c r="Z25" s="51" t="s">
        <v>80</v>
      </c>
      <c r="AA25" s="51" t="s">
        <v>80</v>
      </c>
      <c r="AB25" s="51" t="s">
        <v>80</v>
      </c>
      <c r="AC25" s="51" t="s">
        <v>80</v>
      </c>
      <c r="AD25" s="51" t="s">
        <v>80</v>
      </c>
      <c r="AE25" s="51" t="s">
        <v>80</v>
      </c>
      <c r="AF25" s="51" t="s">
        <v>80</v>
      </c>
      <c r="AG25" s="51" t="s">
        <v>80</v>
      </c>
      <c r="AH25" s="51" t="s">
        <v>80</v>
      </c>
      <c r="AI25" s="51" t="s">
        <v>80</v>
      </c>
      <c r="AJ25" s="51" t="s">
        <v>80</v>
      </c>
      <c r="AK25" s="51" t="s">
        <v>80</v>
      </c>
      <c r="AL25" s="51" t="s">
        <v>80</v>
      </c>
      <c r="AM25" s="51" t="s">
        <v>80</v>
      </c>
      <c r="AN25" s="51" t="s">
        <v>80</v>
      </c>
      <c r="AO25" s="51" t="s">
        <v>80</v>
      </c>
      <c r="AP25" s="51" t="s">
        <v>80</v>
      </c>
    </row>
    <row r="26" spans="1:43" s="5" customFormat="1" ht="11.25" customHeight="1">
      <c r="A26" s="11" t="s">
        <v>52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66">
        <v>0</v>
      </c>
      <c r="U26" s="58"/>
      <c r="V26" s="16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</row>
    <row r="27" spans="1:43" s="5" customFormat="1" ht="11.25" customHeight="1">
      <c r="A27" s="12">
        <v>4</v>
      </c>
      <c r="B27" s="23" t="str">
        <f t="shared" ref="B27:T40" si="4">IF(X27="","",TEXT(ROUND(X27,B$26),"#,##0"&amp;IF(B$26&gt;0,"."&amp;REPT("0",B$26),"")))</f>
        <v/>
      </c>
      <c r="C27" s="23" t="str">
        <f t="shared" si="4"/>
        <v/>
      </c>
      <c r="D27" s="23" t="str">
        <f t="shared" si="4"/>
        <v/>
      </c>
      <c r="E27" s="23" t="str">
        <f t="shared" si="4"/>
        <v/>
      </c>
      <c r="F27" s="23" t="str">
        <f t="shared" si="4"/>
        <v/>
      </c>
      <c r="G27" s="23" t="str">
        <f t="shared" si="4"/>
        <v/>
      </c>
      <c r="H27" s="23" t="str">
        <f t="shared" si="4"/>
        <v/>
      </c>
      <c r="I27" s="23" t="str">
        <f t="shared" si="4"/>
        <v/>
      </c>
      <c r="J27" s="23" t="str">
        <f t="shared" si="4"/>
        <v/>
      </c>
      <c r="K27" s="23" t="str">
        <f t="shared" si="4"/>
        <v/>
      </c>
      <c r="L27" s="23" t="str">
        <f t="shared" si="4"/>
        <v/>
      </c>
      <c r="M27" s="23" t="str">
        <f t="shared" si="4"/>
        <v/>
      </c>
      <c r="N27" s="23" t="str">
        <f t="shared" si="4"/>
        <v/>
      </c>
      <c r="O27" s="23" t="str">
        <f t="shared" si="4"/>
        <v/>
      </c>
      <c r="P27" s="23" t="str">
        <f t="shared" si="4"/>
        <v/>
      </c>
      <c r="Q27" s="23" t="str">
        <f t="shared" si="4"/>
        <v/>
      </c>
      <c r="R27" s="23" t="str">
        <f t="shared" si="4"/>
        <v/>
      </c>
      <c r="S27" s="23" t="str">
        <f t="shared" si="4"/>
        <v/>
      </c>
      <c r="T27" s="23" t="str">
        <f t="shared" si="4"/>
        <v/>
      </c>
      <c r="U27" s="68"/>
      <c r="V27" s="16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</row>
    <row r="28" spans="1:43" s="5" customFormat="1" ht="11.25" customHeight="1">
      <c r="A28" s="12">
        <v>5</v>
      </c>
      <c r="B28" s="23" t="str">
        <f t="shared" si="4"/>
        <v/>
      </c>
      <c r="C28" s="23" t="str">
        <f t="shared" si="4"/>
        <v/>
      </c>
      <c r="D28" s="23" t="str">
        <f t="shared" si="4"/>
        <v/>
      </c>
      <c r="E28" s="23" t="str">
        <f t="shared" si="4"/>
        <v/>
      </c>
      <c r="F28" s="23" t="str">
        <f t="shared" si="4"/>
        <v/>
      </c>
      <c r="G28" s="23" t="str">
        <f t="shared" si="4"/>
        <v/>
      </c>
      <c r="H28" s="23" t="str">
        <f t="shared" si="4"/>
        <v/>
      </c>
      <c r="I28" s="23" t="str">
        <f t="shared" si="4"/>
        <v/>
      </c>
      <c r="J28" s="23" t="str">
        <f t="shared" si="4"/>
        <v/>
      </c>
      <c r="K28" s="23" t="str">
        <f t="shared" si="4"/>
        <v/>
      </c>
      <c r="L28" s="23" t="str">
        <f t="shared" si="4"/>
        <v/>
      </c>
      <c r="M28" s="23" t="str">
        <f t="shared" si="4"/>
        <v/>
      </c>
      <c r="N28" s="23" t="str">
        <f t="shared" si="4"/>
        <v/>
      </c>
      <c r="O28" s="23" t="str">
        <f t="shared" si="4"/>
        <v/>
      </c>
      <c r="P28" s="23" t="str">
        <f t="shared" si="4"/>
        <v/>
      </c>
      <c r="Q28" s="23" t="str">
        <f t="shared" si="4"/>
        <v/>
      </c>
      <c r="R28" s="23" t="str">
        <f t="shared" si="4"/>
        <v/>
      </c>
      <c r="S28" s="23" t="str">
        <f t="shared" si="4"/>
        <v/>
      </c>
      <c r="T28" s="23" t="str">
        <f t="shared" si="4"/>
        <v/>
      </c>
      <c r="U28" s="68"/>
      <c r="V28" s="16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</row>
    <row r="29" spans="1:43" s="5" customFormat="1" ht="11.25" customHeight="1">
      <c r="A29" s="12">
        <v>6</v>
      </c>
      <c r="B29" s="23" t="str">
        <f t="shared" si="4"/>
        <v/>
      </c>
      <c r="C29" s="23" t="str">
        <f t="shared" si="4"/>
        <v/>
      </c>
      <c r="D29" s="23" t="str">
        <f t="shared" si="4"/>
        <v/>
      </c>
      <c r="E29" s="23" t="str">
        <f t="shared" si="4"/>
        <v/>
      </c>
      <c r="F29" s="23" t="str">
        <f t="shared" si="4"/>
        <v/>
      </c>
      <c r="G29" s="23" t="str">
        <f t="shared" si="4"/>
        <v/>
      </c>
      <c r="H29" s="23" t="str">
        <f t="shared" si="4"/>
        <v/>
      </c>
      <c r="I29" s="23" t="str">
        <f t="shared" si="4"/>
        <v/>
      </c>
      <c r="J29" s="23" t="str">
        <f t="shared" si="4"/>
        <v/>
      </c>
      <c r="K29" s="23" t="str">
        <f t="shared" si="4"/>
        <v/>
      </c>
      <c r="L29" s="23" t="str">
        <f t="shared" si="4"/>
        <v/>
      </c>
      <c r="M29" s="23" t="str">
        <f t="shared" si="4"/>
        <v/>
      </c>
      <c r="N29" s="23" t="str">
        <f t="shared" si="4"/>
        <v/>
      </c>
      <c r="O29" s="23" t="str">
        <f t="shared" si="4"/>
        <v/>
      </c>
      <c r="P29" s="23" t="str">
        <f t="shared" si="4"/>
        <v/>
      </c>
      <c r="Q29" s="23" t="str">
        <f t="shared" si="4"/>
        <v/>
      </c>
      <c r="R29" s="23" t="str">
        <f t="shared" si="4"/>
        <v/>
      </c>
      <c r="S29" s="23" t="str">
        <f t="shared" si="4"/>
        <v/>
      </c>
      <c r="T29" s="23" t="str">
        <f t="shared" si="4"/>
        <v/>
      </c>
      <c r="U29" s="68"/>
      <c r="V29" s="16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9"/>
      <c r="AP29" s="69"/>
    </row>
    <row r="30" spans="1:43" s="5" customFormat="1" ht="11.25" customHeight="1">
      <c r="A30" s="12">
        <v>7</v>
      </c>
      <c r="B30" s="23" t="str">
        <f t="shared" si="4"/>
        <v/>
      </c>
      <c r="C30" s="23" t="str">
        <f t="shared" si="4"/>
        <v/>
      </c>
      <c r="D30" s="23" t="str">
        <f t="shared" si="4"/>
        <v/>
      </c>
      <c r="E30" s="23" t="str">
        <f t="shared" si="4"/>
        <v/>
      </c>
      <c r="F30" s="23" t="str">
        <f t="shared" si="4"/>
        <v/>
      </c>
      <c r="G30" s="23" t="str">
        <f t="shared" si="4"/>
        <v/>
      </c>
      <c r="H30" s="23" t="str">
        <f t="shared" si="4"/>
        <v/>
      </c>
      <c r="I30" s="23" t="str">
        <f t="shared" si="4"/>
        <v/>
      </c>
      <c r="J30" s="23" t="str">
        <f t="shared" si="4"/>
        <v/>
      </c>
      <c r="K30" s="23" t="str">
        <f t="shared" si="4"/>
        <v/>
      </c>
      <c r="L30" s="23" t="str">
        <f t="shared" si="4"/>
        <v/>
      </c>
      <c r="M30" s="23" t="str">
        <f t="shared" si="4"/>
        <v/>
      </c>
      <c r="N30" s="23" t="str">
        <f t="shared" si="4"/>
        <v/>
      </c>
      <c r="O30" s="23" t="str">
        <f t="shared" si="4"/>
        <v/>
      </c>
      <c r="P30" s="23" t="str">
        <f t="shared" si="4"/>
        <v/>
      </c>
      <c r="Q30" s="23" t="str">
        <f t="shared" si="4"/>
        <v/>
      </c>
      <c r="R30" s="23" t="str">
        <f t="shared" si="4"/>
        <v/>
      </c>
      <c r="S30" s="23" t="str">
        <f t="shared" si="4"/>
        <v/>
      </c>
      <c r="T30" s="23" t="str">
        <f t="shared" si="4"/>
        <v/>
      </c>
      <c r="U30" s="68"/>
      <c r="V30" s="16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</row>
    <row r="31" spans="1:43" s="2" customFormat="1" ht="11.25" customHeight="1">
      <c r="A31" s="12">
        <v>8</v>
      </c>
      <c r="B31" s="23" t="str">
        <f t="shared" si="4"/>
        <v/>
      </c>
      <c r="C31" s="23" t="str">
        <f t="shared" si="4"/>
        <v/>
      </c>
      <c r="D31" s="23" t="str">
        <f t="shared" si="4"/>
        <v/>
      </c>
      <c r="E31" s="23" t="str">
        <f t="shared" si="4"/>
        <v/>
      </c>
      <c r="F31" s="23" t="str">
        <f t="shared" si="4"/>
        <v/>
      </c>
      <c r="G31" s="23" t="str">
        <f t="shared" si="4"/>
        <v/>
      </c>
      <c r="H31" s="23" t="str">
        <f t="shared" si="4"/>
        <v/>
      </c>
      <c r="I31" s="23" t="str">
        <f t="shared" si="4"/>
        <v/>
      </c>
      <c r="J31" s="23" t="str">
        <f t="shared" si="4"/>
        <v/>
      </c>
      <c r="K31" s="23" t="str">
        <f t="shared" si="4"/>
        <v/>
      </c>
      <c r="L31" s="23" t="str">
        <f t="shared" si="4"/>
        <v/>
      </c>
      <c r="M31" s="23" t="str">
        <f t="shared" si="4"/>
        <v/>
      </c>
      <c r="N31" s="23" t="str">
        <f t="shared" si="4"/>
        <v/>
      </c>
      <c r="O31" s="23" t="str">
        <f t="shared" si="4"/>
        <v/>
      </c>
      <c r="P31" s="23" t="str">
        <f t="shared" si="4"/>
        <v/>
      </c>
      <c r="Q31" s="23" t="str">
        <f t="shared" si="4"/>
        <v/>
      </c>
      <c r="R31" s="23" t="str">
        <f t="shared" si="4"/>
        <v/>
      </c>
      <c r="S31" s="23" t="str">
        <f t="shared" si="4"/>
        <v/>
      </c>
      <c r="T31" s="23" t="str">
        <f t="shared" si="4"/>
        <v/>
      </c>
      <c r="U31" s="68"/>
      <c r="V31" s="18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</row>
    <row r="32" spans="1:43" s="2" customFormat="1" ht="11.25" customHeight="1">
      <c r="A32" s="12">
        <v>9</v>
      </c>
      <c r="B32" s="23" t="str">
        <f t="shared" si="4"/>
        <v/>
      </c>
      <c r="C32" s="23" t="str">
        <f t="shared" si="4"/>
        <v/>
      </c>
      <c r="D32" s="23" t="str">
        <f t="shared" si="4"/>
        <v/>
      </c>
      <c r="E32" s="23" t="str">
        <f t="shared" si="4"/>
        <v/>
      </c>
      <c r="F32" s="23" t="str">
        <f t="shared" si="4"/>
        <v/>
      </c>
      <c r="G32" s="23" t="str">
        <f t="shared" si="4"/>
        <v/>
      </c>
      <c r="H32" s="23" t="str">
        <f t="shared" si="4"/>
        <v/>
      </c>
      <c r="I32" s="23" t="str">
        <f t="shared" si="4"/>
        <v/>
      </c>
      <c r="J32" s="23" t="str">
        <f t="shared" si="4"/>
        <v/>
      </c>
      <c r="K32" s="23" t="str">
        <f t="shared" si="4"/>
        <v/>
      </c>
      <c r="L32" s="23" t="str">
        <f t="shared" si="4"/>
        <v/>
      </c>
      <c r="M32" s="23" t="str">
        <f t="shared" si="4"/>
        <v/>
      </c>
      <c r="N32" s="23" t="str">
        <f t="shared" si="4"/>
        <v/>
      </c>
      <c r="O32" s="23" t="str">
        <f t="shared" si="4"/>
        <v/>
      </c>
      <c r="P32" s="23" t="str">
        <f t="shared" si="4"/>
        <v/>
      </c>
      <c r="Q32" s="23" t="str">
        <f t="shared" si="4"/>
        <v/>
      </c>
      <c r="R32" s="23" t="str">
        <f t="shared" si="4"/>
        <v/>
      </c>
      <c r="S32" s="23" t="str">
        <f t="shared" si="4"/>
        <v/>
      </c>
      <c r="T32" s="23" t="str">
        <f t="shared" si="4"/>
        <v/>
      </c>
      <c r="U32" s="68"/>
      <c r="V32" s="1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</row>
    <row r="33" spans="1:42" ht="11.25" customHeight="1">
      <c r="A33" s="12">
        <v>10</v>
      </c>
      <c r="B33" s="23" t="str">
        <f t="shared" si="4"/>
        <v/>
      </c>
      <c r="C33" s="23" t="str">
        <f t="shared" si="4"/>
        <v/>
      </c>
      <c r="D33" s="23" t="str">
        <f t="shared" si="4"/>
        <v/>
      </c>
      <c r="E33" s="23" t="str">
        <f t="shared" si="4"/>
        <v/>
      </c>
      <c r="F33" s="23" t="str">
        <f t="shared" si="4"/>
        <v/>
      </c>
      <c r="G33" s="23" t="str">
        <f t="shared" si="4"/>
        <v/>
      </c>
      <c r="H33" s="23" t="str">
        <f t="shared" si="4"/>
        <v/>
      </c>
      <c r="I33" s="23" t="str">
        <f t="shared" si="4"/>
        <v/>
      </c>
      <c r="J33" s="23" t="str">
        <f t="shared" si="4"/>
        <v/>
      </c>
      <c r="K33" s="23" t="str">
        <f t="shared" si="4"/>
        <v/>
      </c>
      <c r="L33" s="23" t="str">
        <f t="shared" si="4"/>
        <v/>
      </c>
      <c r="M33" s="23" t="str">
        <f t="shared" si="4"/>
        <v/>
      </c>
      <c r="N33" s="23" t="str">
        <f t="shared" si="4"/>
        <v/>
      </c>
      <c r="O33" s="23" t="str">
        <f t="shared" si="4"/>
        <v/>
      </c>
      <c r="P33" s="23" t="str">
        <f t="shared" si="4"/>
        <v/>
      </c>
      <c r="Q33" s="23" t="str">
        <f t="shared" si="4"/>
        <v/>
      </c>
      <c r="R33" s="23" t="str">
        <f t="shared" si="4"/>
        <v/>
      </c>
      <c r="S33" s="23" t="str">
        <f t="shared" si="4"/>
        <v/>
      </c>
      <c r="T33" s="23" t="str">
        <f t="shared" si="4"/>
        <v/>
      </c>
      <c r="U33" s="68"/>
      <c r="V33" s="1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</row>
    <row r="34" spans="1:42" ht="11.25" customHeight="1">
      <c r="A34" s="12">
        <v>11</v>
      </c>
      <c r="B34" s="23" t="str">
        <f t="shared" si="4"/>
        <v/>
      </c>
      <c r="C34" s="23" t="str">
        <f t="shared" si="4"/>
        <v/>
      </c>
      <c r="D34" s="23" t="str">
        <f t="shared" si="4"/>
        <v/>
      </c>
      <c r="E34" s="23" t="str">
        <f t="shared" si="4"/>
        <v/>
      </c>
      <c r="F34" s="23" t="str">
        <f t="shared" si="4"/>
        <v/>
      </c>
      <c r="G34" s="23" t="str">
        <f t="shared" si="4"/>
        <v/>
      </c>
      <c r="H34" s="23" t="str">
        <f t="shared" si="4"/>
        <v/>
      </c>
      <c r="I34" s="23" t="str">
        <f t="shared" si="4"/>
        <v/>
      </c>
      <c r="J34" s="23" t="str">
        <f t="shared" si="4"/>
        <v/>
      </c>
      <c r="K34" s="23" t="str">
        <f t="shared" si="4"/>
        <v/>
      </c>
      <c r="L34" s="23" t="str">
        <f t="shared" si="4"/>
        <v/>
      </c>
      <c r="M34" s="23" t="str">
        <f t="shared" si="4"/>
        <v/>
      </c>
      <c r="N34" s="23" t="str">
        <f t="shared" si="4"/>
        <v/>
      </c>
      <c r="O34" s="23" t="str">
        <f t="shared" si="4"/>
        <v/>
      </c>
      <c r="P34" s="23" t="str">
        <f t="shared" si="4"/>
        <v/>
      </c>
      <c r="Q34" s="23" t="str">
        <f t="shared" si="4"/>
        <v/>
      </c>
      <c r="R34" s="23" t="str">
        <f t="shared" si="4"/>
        <v/>
      </c>
      <c r="S34" s="23" t="str">
        <f t="shared" si="4"/>
        <v/>
      </c>
      <c r="T34" s="23" t="str">
        <f t="shared" si="4"/>
        <v/>
      </c>
      <c r="U34" s="68"/>
      <c r="V34" s="1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</row>
    <row r="35" spans="1:42" ht="11.25" customHeight="1">
      <c r="A35" s="12">
        <v>12</v>
      </c>
      <c r="B35" s="23" t="str">
        <f t="shared" si="4"/>
        <v/>
      </c>
      <c r="C35" s="23" t="str">
        <f t="shared" si="4"/>
        <v/>
      </c>
      <c r="D35" s="23" t="str">
        <f t="shared" si="4"/>
        <v/>
      </c>
      <c r="E35" s="23" t="str">
        <f t="shared" si="4"/>
        <v/>
      </c>
      <c r="F35" s="23" t="str">
        <f t="shared" si="4"/>
        <v/>
      </c>
      <c r="G35" s="23" t="str">
        <f t="shared" si="4"/>
        <v/>
      </c>
      <c r="H35" s="23" t="str">
        <f t="shared" si="4"/>
        <v/>
      </c>
      <c r="I35" s="23" t="str">
        <f t="shared" si="4"/>
        <v/>
      </c>
      <c r="J35" s="23" t="str">
        <f t="shared" si="4"/>
        <v/>
      </c>
      <c r="K35" s="23" t="str">
        <f t="shared" si="4"/>
        <v/>
      </c>
      <c r="L35" s="23" t="str">
        <f t="shared" si="4"/>
        <v/>
      </c>
      <c r="M35" s="23" t="str">
        <f t="shared" si="4"/>
        <v/>
      </c>
      <c r="N35" s="23" t="str">
        <f t="shared" si="4"/>
        <v/>
      </c>
      <c r="O35" s="23" t="str">
        <f t="shared" si="4"/>
        <v/>
      </c>
      <c r="P35" s="23" t="str">
        <f t="shared" si="4"/>
        <v/>
      </c>
      <c r="Q35" s="23" t="str">
        <f t="shared" si="4"/>
        <v/>
      </c>
      <c r="R35" s="23" t="str">
        <f t="shared" si="4"/>
        <v/>
      </c>
      <c r="S35" s="23" t="str">
        <f t="shared" si="4"/>
        <v/>
      </c>
      <c r="T35" s="23" t="str">
        <f t="shared" si="4"/>
        <v/>
      </c>
      <c r="U35" s="68"/>
      <c r="V35" s="1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</row>
    <row r="36" spans="1:42" ht="11.25" customHeight="1">
      <c r="A36" s="12">
        <v>1</v>
      </c>
      <c r="B36" s="23" t="str">
        <f t="shared" si="4"/>
        <v/>
      </c>
      <c r="C36" s="23" t="str">
        <f t="shared" si="4"/>
        <v/>
      </c>
      <c r="D36" s="23" t="str">
        <f t="shared" si="4"/>
        <v/>
      </c>
      <c r="E36" s="23" t="str">
        <f t="shared" si="4"/>
        <v/>
      </c>
      <c r="F36" s="23" t="str">
        <f t="shared" si="4"/>
        <v/>
      </c>
      <c r="G36" s="23" t="str">
        <f t="shared" si="4"/>
        <v/>
      </c>
      <c r="H36" s="23" t="str">
        <f t="shared" si="4"/>
        <v/>
      </c>
      <c r="I36" s="23" t="str">
        <f t="shared" si="4"/>
        <v/>
      </c>
      <c r="J36" s="23" t="str">
        <f t="shared" si="4"/>
        <v/>
      </c>
      <c r="K36" s="23" t="str">
        <f t="shared" si="4"/>
        <v/>
      </c>
      <c r="L36" s="23" t="str">
        <f t="shared" si="4"/>
        <v/>
      </c>
      <c r="M36" s="23" t="str">
        <f t="shared" si="4"/>
        <v/>
      </c>
      <c r="N36" s="23" t="str">
        <f t="shared" si="4"/>
        <v/>
      </c>
      <c r="O36" s="23" t="str">
        <f t="shared" si="4"/>
        <v/>
      </c>
      <c r="P36" s="23" t="str">
        <f t="shared" si="4"/>
        <v/>
      </c>
      <c r="Q36" s="23" t="str">
        <f t="shared" si="4"/>
        <v/>
      </c>
      <c r="R36" s="23" t="str">
        <f t="shared" si="4"/>
        <v/>
      </c>
      <c r="S36" s="23" t="str">
        <f t="shared" si="4"/>
        <v/>
      </c>
      <c r="T36" s="23" t="str">
        <f t="shared" si="4"/>
        <v/>
      </c>
      <c r="U36" s="68"/>
      <c r="V36" s="1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</row>
    <row r="37" spans="1:42" ht="11.25" customHeight="1">
      <c r="A37" s="12">
        <v>2</v>
      </c>
      <c r="B37" s="23" t="str">
        <f t="shared" si="4"/>
        <v/>
      </c>
      <c r="C37" s="23" t="str">
        <f t="shared" si="4"/>
        <v/>
      </c>
      <c r="D37" s="23" t="str">
        <f t="shared" si="4"/>
        <v/>
      </c>
      <c r="E37" s="23" t="str">
        <f t="shared" si="4"/>
        <v/>
      </c>
      <c r="F37" s="23" t="str">
        <f t="shared" si="4"/>
        <v/>
      </c>
      <c r="G37" s="23" t="str">
        <f t="shared" si="4"/>
        <v/>
      </c>
      <c r="H37" s="23" t="str">
        <f t="shared" si="4"/>
        <v/>
      </c>
      <c r="I37" s="23" t="str">
        <f t="shared" si="4"/>
        <v/>
      </c>
      <c r="J37" s="23" t="str">
        <f t="shared" si="4"/>
        <v/>
      </c>
      <c r="K37" s="23" t="str">
        <f t="shared" si="4"/>
        <v/>
      </c>
      <c r="L37" s="23" t="str">
        <f t="shared" si="4"/>
        <v/>
      </c>
      <c r="M37" s="23" t="str">
        <f t="shared" si="4"/>
        <v/>
      </c>
      <c r="N37" s="23" t="str">
        <f t="shared" si="4"/>
        <v/>
      </c>
      <c r="O37" s="23" t="str">
        <f t="shared" si="4"/>
        <v/>
      </c>
      <c r="P37" s="23" t="str">
        <f t="shared" si="4"/>
        <v/>
      </c>
      <c r="Q37" s="23" t="str">
        <f t="shared" si="4"/>
        <v/>
      </c>
      <c r="R37" s="23" t="str">
        <f t="shared" si="4"/>
        <v/>
      </c>
      <c r="S37" s="23" t="str">
        <f t="shared" si="4"/>
        <v/>
      </c>
      <c r="T37" s="23" t="str">
        <f t="shared" si="4"/>
        <v/>
      </c>
      <c r="U37" s="68"/>
      <c r="V37" s="1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</row>
    <row r="38" spans="1:42" ht="11.25" customHeight="1">
      <c r="A38" s="13">
        <v>3</v>
      </c>
      <c r="B38" s="24" t="str">
        <f t="shared" si="4"/>
        <v/>
      </c>
      <c r="C38" s="24" t="str">
        <f t="shared" si="4"/>
        <v/>
      </c>
      <c r="D38" s="24" t="str">
        <f t="shared" si="4"/>
        <v/>
      </c>
      <c r="E38" s="24" t="str">
        <f t="shared" si="4"/>
        <v/>
      </c>
      <c r="F38" s="24" t="str">
        <f t="shared" si="4"/>
        <v/>
      </c>
      <c r="G38" s="24" t="str">
        <f t="shared" si="4"/>
        <v/>
      </c>
      <c r="H38" s="24" t="str">
        <f t="shared" si="4"/>
        <v/>
      </c>
      <c r="I38" s="24" t="str">
        <f t="shared" si="4"/>
        <v/>
      </c>
      <c r="J38" s="24" t="str">
        <f t="shared" si="4"/>
        <v/>
      </c>
      <c r="K38" s="24" t="str">
        <f t="shared" si="4"/>
        <v/>
      </c>
      <c r="L38" s="24" t="str">
        <f t="shared" si="4"/>
        <v/>
      </c>
      <c r="M38" s="24" t="str">
        <f t="shared" si="4"/>
        <v/>
      </c>
      <c r="N38" s="24" t="str">
        <f t="shared" si="4"/>
        <v/>
      </c>
      <c r="O38" s="24" t="str">
        <f t="shared" si="4"/>
        <v/>
      </c>
      <c r="P38" s="24" t="str">
        <f t="shared" si="4"/>
        <v/>
      </c>
      <c r="Q38" s="24" t="str">
        <f t="shared" si="4"/>
        <v/>
      </c>
      <c r="R38" s="24" t="str">
        <f t="shared" si="4"/>
        <v/>
      </c>
      <c r="S38" s="24" t="str">
        <f t="shared" si="4"/>
        <v/>
      </c>
      <c r="T38" s="24" t="str">
        <f t="shared" si="4"/>
        <v/>
      </c>
      <c r="U38" s="68"/>
      <c r="V38" s="1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</row>
    <row r="39" spans="1:42" ht="11.25" customHeight="1">
      <c r="A39" s="14" t="s">
        <v>46</v>
      </c>
      <c r="B39" s="25" t="str">
        <f t="shared" si="4"/>
        <v/>
      </c>
      <c r="C39" s="25" t="str">
        <f t="shared" si="4"/>
        <v/>
      </c>
      <c r="D39" s="25" t="str">
        <f t="shared" si="4"/>
        <v/>
      </c>
      <c r="E39" s="25" t="str">
        <f t="shared" si="4"/>
        <v/>
      </c>
      <c r="F39" s="25" t="str">
        <f t="shared" si="4"/>
        <v/>
      </c>
      <c r="G39" s="25" t="str">
        <f t="shared" si="4"/>
        <v/>
      </c>
      <c r="H39" s="25" t="str">
        <f t="shared" si="4"/>
        <v/>
      </c>
      <c r="I39" s="25" t="str">
        <f t="shared" si="4"/>
        <v/>
      </c>
      <c r="J39" s="25" t="str">
        <f t="shared" si="4"/>
        <v/>
      </c>
      <c r="K39" s="25" t="str">
        <f t="shared" si="4"/>
        <v/>
      </c>
      <c r="L39" s="25" t="str">
        <f t="shared" si="4"/>
        <v/>
      </c>
      <c r="M39" s="25" t="str">
        <f t="shared" si="4"/>
        <v/>
      </c>
      <c r="N39" s="25" t="str">
        <f t="shared" si="4"/>
        <v/>
      </c>
      <c r="O39" s="25" t="str">
        <f t="shared" si="4"/>
        <v/>
      </c>
      <c r="P39" s="25" t="str">
        <f t="shared" si="4"/>
        <v/>
      </c>
      <c r="Q39" s="25" t="str">
        <f t="shared" si="4"/>
        <v/>
      </c>
      <c r="R39" s="25" t="str">
        <f t="shared" si="4"/>
        <v/>
      </c>
      <c r="S39" s="25" t="str">
        <f t="shared" si="4"/>
        <v/>
      </c>
      <c r="T39" s="25" t="str">
        <f t="shared" si="4"/>
        <v/>
      </c>
      <c r="U39" s="68"/>
      <c r="V39" s="19"/>
      <c r="X39" s="60" t="str">
        <f t="shared" ref="X39:AP39" si="5">IF(COUNT(X27:X38)=0,"",SUM(X27:X38))</f>
        <v/>
      </c>
      <c r="Y39" s="60" t="str">
        <f t="shared" si="5"/>
        <v/>
      </c>
      <c r="Z39" s="60" t="str">
        <f t="shared" si="5"/>
        <v/>
      </c>
      <c r="AA39" s="60" t="str">
        <f t="shared" si="5"/>
        <v/>
      </c>
      <c r="AB39" s="60" t="str">
        <f t="shared" si="5"/>
        <v/>
      </c>
      <c r="AC39" s="60" t="str">
        <f t="shared" si="5"/>
        <v/>
      </c>
      <c r="AD39" s="60" t="str">
        <f t="shared" si="5"/>
        <v/>
      </c>
      <c r="AE39" s="60" t="str">
        <f t="shared" si="5"/>
        <v/>
      </c>
      <c r="AF39" s="60" t="str">
        <f t="shared" si="5"/>
        <v/>
      </c>
      <c r="AG39" s="60" t="str">
        <f t="shared" si="5"/>
        <v/>
      </c>
      <c r="AH39" s="60" t="str">
        <f t="shared" si="5"/>
        <v/>
      </c>
      <c r="AI39" s="60" t="str">
        <f t="shared" si="5"/>
        <v/>
      </c>
      <c r="AJ39" s="60" t="str">
        <f t="shared" si="5"/>
        <v/>
      </c>
      <c r="AK39" s="60" t="str">
        <f t="shared" si="5"/>
        <v/>
      </c>
      <c r="AL39" s="60" t="str">
        <f t="shared" si="5"/>
        <v/>
      </c>
      <c r="AM39" s="60" t="str">
        <f t="shared" si="5"/>
        <v/>
      </c>
      <c r="AN39" s="60" t="str">
        <f t="shared" si="5"/>
        <v/>
      </c>
      <c r="AO39" s="60" t="str">
        <f t="shared" si="5"/>
        <v/>
      </c>
      <c r="AP39" s="60" t="str">
        <f t="shared" si="5"/>
        <v/>
      </c>
    </row>
    <row r="40" spans="1:42" ht="11.25" customHeight="1">
      <c r="A40" s="15" t="s">
        <v>33</v>
      </c>
      <c r="B40" s="23" t="str">
        <f t="shared" si="4"/>
        <v/>
      </c>
      <c r="C40" s="23" t="str">
        <f t="shared" si="4"/>
        <v/>
      </c>
      <c r="D40" s="23" t="str">
        <f t="shared" si="4"/>
        <v/>
      </c>
      <c r="E40" s="23" t="str">
        <f t="shared" si="4"/>
        <v/>
      </c>
      <c r="F40" s="23" t="str">
        <f t="shared" si="4"/>
        <v/>
      </c>
      <c r="G40" s="23" t="str">
        <f t="shared" si="4"/>
        <v/>
      </c>
      <c r="H40" s="23" t="str">
        <f t="shared" si="4"/>
        <v/>
      </c>
      <c r="I40" s="23" t="str">
        <f t="shared" si="4"/>
        <v/>
      </c>
      <c r="J40" s="23" t="str">
        <f t="shared" si="4"/>
        <v/>
      </c>
      <c r="K40" s="23" t="str">
        <f t="shared" si="4"/>
        <v/>
      </c>
      <c r="L40" s="23" t="str">
        <f t="shared" si="4"/>
        <v/>
      </c>
      <c r="M40" s="23" t="str">
        <f t="shared" si="4"/>
        <v/>
      </c>
      <c r="N40" s="23" t="str">
        <f t="shared" si="4"/>
        <v/>
      </c>
      <c r="O40" s="23" t="str">
        <f t="shared" si="4"/>
        <v/>
      </c>
      <c r="P40" s="23" t="str">
        <f t="shared" si="4"/>
        <v/>
      </c>
      <c r="Q40" s="23" t="str">
        <f t="shared" si="4"/>
        <v/>
      </c>
      <c r="R40" s="23" t="str">
        <f t="shared" si="4"/>
        <v/>
      </c>
      <c r="S40" s="23" t="str">
        <f t="shared" si="4"/>
        <v/>
      </c>
      <c r="T40" s="23" t="str">
        <f t="shared" si="4"/>
        <v/>
      </c>
      <c r="U40" s="68"/>
      <c r="V40" s="19"/>
      <c r="X40" s="60" t="str">
        <f t="shared" ref="X40:AP40" si="6">IF(COUNT(X27:X38)=0,"",AVERAGE(X27:X38))</f>
        <v/>
      </c>
      <c r="Y40" s="60" t="str">
        <f t="shared" si="6"/>
        <v/>
      </c>
      <c r="Z40" s="60" t="str">
        <f t="shared" si="6"/>
        <v/>
      </c>
      <c r="AA40" s="60" t="str">
        <f t="shared" si="6"/>
        <v/>
      </c>
      <c r="AB40" s="60" t="str">
        <f t="shared" si="6"/>
        <v/>
      </c>
      <c r="AC40" s="60" t="str">
        <f t="shared" si="6"/>
        <v/>
      </c>
      <c r="AD40" s="60" t="str">
        <f t="shared" si="6"/>
        <v/>
      </c>
      <c r="AE40" s="60" t="str">
        <f t="shared" si="6"/>
        <v/>
      </c>
      <c r="AF40" s="60" t="str">
        <f t="shared" si="6"/>
        <v/>
      </c>
      <c r="AG40" s="60" t="str">
        <f t="shared" si="6"/>
        <v/>
      </c>
      <c r="AH40" s="60" t="str">
        <f t="shared" si="6"/>
        <v/>
      </c>
      <c r="AI40" s="60" t="str">
        <f t="shared" si="6"/>
        <v/>
      </c>
      <c r="AJ40" s="60" t="str">
        <f t="shared" si="6"/>
        <v/>
      </c>
      <c r="AK40" s="60" t="str">
        <f t="shared" si="6"/>
        <v/>
      </c>
      <c r="AL40" s="60" t="str">
        <f t="shared" si="6"/>
        <v/>
      </c>
      <c r="AM40" s="60" t="str">
        <f t="shared" si="6"/>
        <v/>
      </c>
      <c r="AN40" s="60" t="str">
        <f t="shared" si="6"/>
        <v/>
      </c>
      <c r="AO40" s="60" t="str">
        <f t="shared" si="6"/>
        <v/>
      </c>
      <c r="AP40" s="60" t="str">
        <f t="shared" si="6"/>
        <v/>
      </c>
    </row>
    <row r="41" spans="1:42" ht="11.25" customHeight="1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42" ht="11.25" customHeight="1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42" ht="11.25" customHeight="1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42" ht="11.25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42" ht="11.25" customHeight="1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42" ht="11.25" customHeight="1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42" ht="11.25" customHeight="1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42" ht="11.25" customHeight="1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1" ht="11.25" customHeight="1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ht="11.25" customHeight="1"/>
  </sheetData>
  <mergeCells count="14">
    <mergeCell ref="B3:U3"/>
    <mergeCell ref="X3:AQ3"/>
    <mergeCell ref="D4:L4"/>
    <mergeCell ref="M4:U4"/>
    <mergeCell ref="Z4:AH4"/>
    <mergeCell ref="AI4:AQ4"/>
    <mergeCell ref="B23:T23"/>
    <mergeCell ref="X23:AP23"/>
    <mergeCell ref="A3:A5"/>
    <mergeCell ref="B4:B5"/>
    <mergeCell ref="C4:C5"/>
    <mergeCell ref="X4:X5"/>
    <mergeCell ref="Y4:Y5"/>
    <mergeCell ref="A23:A24"/>
  </mergeCells>
  <phoneticPr fontId="3"/>
  <conditionalFormatting sqref="W8">
    <cfRule type="expression" dxfId="35" priority="2">
      <formula>W8=INT(W8)</formula>
    </cfRule>
  </conditionalFormatting>
  <conditionalFormatting sqref="W9:W21">
    <cfRule type="expression" dxfId="34" priority="1">
      <formula>W9=INT(W9)</formula>
    </cfRule>
  </conditionalFormatting>
  <printOptions horizontalCentered="1"/>
  <pageMargins left="0.39370078740157477" right="0.39370078740157477" top="0.78740157480314954" bottom="0.59055118110236215" header="0.19685039370078738" footer="0.19685039370078738"/>
  <pageSetup paperSize="9" fitToWidth="1" fitToHeight="1" orientation="landscape" usePrinterDefaults="1" horizontalDpi="6553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O48"/>
  <sheetViews>
    <sheetView view="pageBreakPreview" zoomScaleSheetLayoutView="100" workbookViewId="0">
      <selection activeCell="V1" sqref="V1"/>
    </sheetView>
  </sheetViews>
  <sheetFormatPr defaultRowHeight="9.6"/>
  <cols>
    <col min="1" max="1" width="6.125" style="1" customWidth="1"/>
    <col min="2" max="20" width="6.75" style="1" customWidth="1"/>
    <col min="21" max="21" width="7.375" style="1" customWidth="1"/>
    <col min="22" max="41" width="4.625" style="1" customWidth="1"/>
    <col min="42" max="16384" width="9" style="1" customWidth="1"/>
  </cols>
  <sheetData>
    <row r="1" spans="1:41" s="2" customFormat="1" ht="21" customHeigh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M1" s="6"/>
      <c r="N1" s="6"/>
      <c r="O1" s="6"/>
      <c r="P1" s="6"/>
      <c r="Q1" s="6"/>
      <c r="R1" s="6"/>
      <c r="S1" s="6"/>
    </row>
    <row r="2" spans="1:41" s="2" customFormat="1" ht="21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M2" s="7"/>
      <c r="N2" s="7"/>
      <c r="O2" s="7"/>
      <c r="P2" s="7"/>
      <c r="Q2" s="7"/>
      <c r="R2" s="7"/>
      <c r="S2" s="7"/>
      <c r="U2" s="28"/>
      <c r="W2" s="34" t="s">
        <v>58</v>
      </c>
      <c r="X2" s="74"/>
    </row>
    <row r="3" spans="1:41" s="5" customFormat="1" ht="12" customHeight="1">
      <c r="A3" s="8" t="s">
        <v>43</v>
      </c>
      <c r="B3" s="50" t="s">
        <v>89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3"/>
      <c r="U3" s="16"/>
      <c r="W3" s="62" t="s">
        <v>191</v>
      </c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</row>
    <row r="4" spans="1:41" s="5" customFormat="1" ht="42" customHeight="1">
      <c r="A4" s="9"/>
      <c r="B4" s="9" t="s">
        <v>36</v>
      </c>
      <c r="C4" s="9" t="s">
        <v>88</v>
      </c>
      <c r="D4" s="9" t="s">
        <v>91</v>
      </c>
      <c r="E4" s="9" t="str">
        <f t="shared" ref="E4:T4" si="0">IF(Z4="","",Z4)</f>
        <v/>
      </c>
      <c r="F4" s="9" t="str">
        <f t="shared" si="0"/>
        <v/>
      </c>
      <c r="G4" s="9" t="str">
        <f t="shared" si="0"/>
        <v/>
      </c>
      <c r="H4" s="9" t="str">
        <f t="shared" si="0"/>
        <v/>
      </c>
      <c r="I4" s="9" t="str">
        <f t="shared" si="0"/>
        <v/>
      </c>
      <c r="J4" s="9" t="str">
        <f t="shared" si="0"/>
        <v/>
      </c>
      <c r="K4" s="9" t="str">
        <f t="shared" si="0"/>
        <v/>
      </c>
      <c r="L4" s="9" t="str">
        <f t="shared" si="0"/>
        <v/>
      </c>
      <c r="M4" s="9" t="str">
        <f t="shared" si="0"/>
        <v/>
      </c>
      <c r="N4" s="9" t="str">
        <f t="shared" si="0"/>
        <v/>
      </c>
      <c r="O4" s="9" t="str">
        <f t="shared" si="0"/>
        <v/>
      </c>
      <c r="P4" s="9" t="str">
        <f t="shared" si="0"/>
        <v/>
      </c>
      <c r="Q4" s="9" t="str">
        <f t="shared" si="0"/>
        <v/>
      </c>
      <c r="R4" s="9" t="str">
        <f t="shared" si="0"/>
        <v/>
      </c>
      <c r="S4" s="9" t="str">
        <f t="shared" si="0"/>
        <v/>
      </c>
      <c r="T4" s="9" t="str">
        <f t="shared" si="0"/>
        <v/>
      </c>
      <c r="U4" s="16"/>
      <c r="W4" s="9" t="s">
        <v>36</v>
      </c>
      <c r="X4" s="9" t="s">
        <v>88</v>
      </c>
      <c r="Y4" s="9" t="s">
        <v>31</v>
      </c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</row>
    <row r="5" spans="1:41" s="5" customFormat="1" ht="11.25" customHeight="1">
      <c r="A5" s="10"/>
      <c r="B5" s="63" t="s">
        <v>80</v>
      </c>
      <c r="C5" s="63" t="s">
        <v>80</v>
      </c>
      <c r="D5" s="63" t="s">
        <v>80</v>
      </c>
      <c r="E5" s="63" t="s">
        <v>80</v>
      </c>
      <c r="F5" s="63" t="s">
        <v>80</v>
      </c>
      <c r="G5" s="63" t="s">
        <v>80</v>
      </c>
      <c r="H5" s="63" t="s">
        <v>80</v>
      </c>
      <c r="I5" s="63" t="s">
        <v>80</v>
      </c>
      <c r="J5" s="63" t="s">
        <v>80</v>
      </c>
      <c r="K5" s="63" t="s">
        <v>80</v>
      </c>
      <c r="L5" s="63" t="s">
        <v>80</v>
      </c>
      <c r="M5" s="63" t="s">
        <v>80</v>
      </c>
      <c r="N5" s="63" t="s">
        <v>80</v>
      </c>
      <c r="O5" s="63" t="s">
        <v>80</v>
      </c>
      <c r="P5" s="63" t="s">
        <v>80</v>
      </c>
      <c r="Q5" s="63" t="s">
        <v>80</v>
      </c>
      <c r="R5" s="63" t="s">
        <v>80</v>
      </c>
      <c r="S5" s="63" t="s">
        <v>80</v>
      </c>
      <c r="T5" s="63" t="s">
        <v>80</v>
      </c>
      <c r="U5" s="16"/>
      <c r="W5" s="51" t="s">
        <v>80</v>
      </c>
      <c r="X5" s="51" t="s">
        <v>80</v>
      </c>
      <c r="Y5" s="51" t="s">
        <v>80</v>
      </c>
      <c r="Z5" s="51" t="s">
        <v>80</v>
      </c>
      <c r="AA5" s="51" t="s">
        <v>80</v>
      </c>
      <c r="AB5" s="51" t="s">
        <v>80</v>
      </c>
      <c r="AC5" s="51" t="s">
        <v>80</v>
      </c>
      <c r="AD5" s="51" t="s">
        <v>80</v>
      </c>
      <c r="AE5" s="51" t="s">
        <v>80</v>
      </c>
      <c r="AF5" s="51" t="s">
        <v>80</v>
      </c>
      <c r="AG5" s="51" t="s">
        <v>80</v>
      </c>
      <c r="AH5" s="51" t="s">
        <v>80</v>
      </c>
      <c r="AI5" s="51" t="s">
        <v>80</v>
      </c>
      <c r="AJ5" s="51" t="s">
        <v>80</v>
      </c>
      <c r="AK5" s="51" t="s">
        <v>80</v>
      </c>
      <c r="AL5" s="51" t="s">
        <v>80</v>
      </c>
      <c r="AM5" s="51" t="s">
        <v>80</v>
      </c>
      <c r="AN5" s="51" t="s">
        <v>80</v>
      </c>
      <c r="AO5" s="51" t="s">
        <v>80</v>
      </c>
    </row>
    <row r="6" spans="1:41" s="5" customFormat="1" ht="11.25" customHeight="1">
      <c r="A6" s="11" t="s">
        <v>52</v>
      </c>
      <c r="B6" s="22">
        <v>0</v>
      </c>
      <c r="C6" s="22">
        <v>0</v>
      </c>
      <c r="D6" s="22">
        <v>0</v>
      </c>
      <c r="E6" s="22">
        <v>0</v>
      </c>
      <c r="F6" s="22"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16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</row>
    <row r="7" spans="1:41" s="5" customFormat="1" ht="11.25" customHeight="1">
      <c r="A7" s="12">
        <v>4</v>
      </c>
      <c r="B7" s="23" t="str">
        <f t="shared" ref="B7:T20" si="1">IF(W7="","",TEXT(ROUND(W7,B$6),"#,##0"&amp;IF(B$6&gt;0,"."&amp;REPT("0",B$6),"")))</f>
        <v/>
      </c>
      <c r="C7" s="23" t="str">
        <f t="shared" si="1"/>
        <v/>
      </c>
      <c r="D7" s="23" t="str">
        <f t="shared" si="1"/>
        <v/>
      </c>
      <c r="E7" s="23" t="str">
        <f t="shared" si="1"/>
        <v/>
      </c>
      <c r="F7" s="23" t="str">
        <f t="shared" si="1"/>
        <v/>
      </c>
      <c r="G7" s="23" t="str">
        <f t="shared" si="1"/>
        <v/>
      </c>
      <c r="H7" s="23" t="str">
        <f t="shared" si="1"/>
        <v/>
      </c>
      <c r="I7" s="23" t="str">
        <f t="shared" si="1"/>
        <v/>
      </c>
      <c r="J7" s="23" t="str">
        <f t="shared" si="1"/>
        <v/>
      </c>
      <c r="K7" s="23" t="str">
        <f t="shared" si="1"/>
        <v/>
      </c>
      <c r="L7" s="23" t="str">
        <f t="shared" si="1"/>
        <v/>
      </c>
      <c r="M7" s="23" t="str">
        <f t="shared" si="1"/>
        <v/>
      </c>
      <c r="N7" s="23" t="str">
        <f t="shared" si="1"/>
        <v/>
      </c>
      <c r="O7" s="23" t="str">
        <f t="shared" si="1"/>
        <v/>
      </c>
      <c r="P7" s="23" t="str">
        <f t="shared" si="1"/>
        <v/>
      </c>
      <c r="Q7" s="23" t="str">
        <f t="shared" si="1"/>
        <v/>
      </c>
      <c r="R7" s="23" t="str">
        <f t="shared" si="1"/>
        <v/>
      </c>
      <c r="S7" s="23" t="str">
        <f t="shared" si="1"/>
        <v/>
      </c>
      <c r="T7" s="23" t="str">
        <f t="shared" si="1"/>
        <v/>
      </c>
      <c r="U7" s="16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</row>
    <row r="8" spans="1:41" s="5" customFormat="1" ht="11.25" customHeight="1">
      <c r="A8" s="12">
        <v>5</v>
      </c>
      <c r="B8" s="23" t="str">
        <f t="shared" si="1"/>
        <v/>
      </c>
      <c r="C8" s="23" t="str">
        <f t="shared" si="1"/>
        <v/>
      </c>
      <c r="D8" s="23" t="str">
        <f t="shared" si="1"/>
        <v/>
      </c>
      <c r="E8" s="23" t="str">
        <f t="shared" si="1"/>
        <v/>
      </c>
      <c r="F8" s="23" t="str">
        <f t="shared" si="1"/>
        <v/>
      </c>
      <c r="G8" s="23" t="str">
        <f t="shared" si="1"/>
        <v/>
      </c>
      <c r="H8" s="23" t="str">
        <f t="shared" si="1"/>
        <v/>
      </c>
      <c r="I8" s="23" t="str">
        <f t="shared" si="1"/>
        <v/>
      </c>
      <c r="J8" s="23" t="str">
        <f t="shared" si="1"/>
        <v/>
      </c>
      <c r="K8" s="23" t="str">
        <f t="shared" si="1"/>
        <v/>
      </c>
      <c r="L8" s="23" t="str">
        <f t="shared" si="1"/>
        <v/>
      </c>
      <c r="M8" s="23" t="str">
        <f t="shared" si="1"/>
        <v/>
      </c>
      <c r="N8" s="23" t="str">
        <f t="shared" si="1"/>
        <v/>
      </c>
      <c r="O8" s="23" t="str">
        <f t="shared" si="1"/>
        <v/>
      </c>
      <c r="P8" s="23" t="str">
        <f t="shared" si="1"/>
        <v/>
      </c>
      <c r="Q8" s="23" t="str">
        <f t="shared" si="1"/>
        <v/>
      </c>
      <c r="R8" s="23" t="str">
        <f t="shared" si="1"/>
        <v/>
      </c>
      <c r="S8" s="23" t="str">
        <f t="shared" si="1"/>
        <v/>
      </c>
      <c r="T8" s="23" t="str">
        <f t="shared" si="1"/>
        <v/>
      </c>
      <c r="U8" s="16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</row>
    <row r="9" spans="1:41" s="5" customFormat="1" ht="11.25" customHeight="1">
      <c r="A9" s="12">
        <v>6</v>
      </c>
      <c r="B9" s="23" t="str">
        <f t="shared" si="1"/>
        <v/>
      </c>
      <c r="C9" s="23" t="str">
        <f t="shared" si="1"/>
        <v/>
      </c>
      <c r="D9" s="23" t="str">
        <f t="shared" si="1"/>
        <v/>
      </c>
      <c r="E9" s="23" t="str">
        <f t="shared" si="1"/>
        <v/>
      </c>
      <c r="F9" s="23" t="str">
        <f t="shared" si="1"/>
        <v/>
      </c>
      <c r="G9" s="23" t="str">
        <f t="shared" si="1"/>
        <v/>
      </c>
      <c r="H9" s="23" t="str">
        <f t="shared" si="1"/>
        <v/>
      </c>
      <c r="I9" s="23" t="str">
        <f t="shared" si="1"/>
        <v/>
      </c>
      <c r="J9" s="23" t="str">
        <f t="shared" si="1"/>
        <v/>
      </c>
      <c r="K9" s="23" t="str">
        <f t="shared" si="1"/>
        <v/>
      </c>
      <c r="L9" s="23" t="str">
        <f t="shared" si="1"/>
        <v/>
      </c>
      <c r="M9" s="23" t="str">
        <f t="shared" si="1"/>
        <v/>
      </c>
      <c r="N9" s="23" t="str">
        <f t="shared" si="1"/>
        <v/>
      </c>
      <c r="O9" s="23" t="str">
        <f t="shared" si="1"/>
        <v/>
      </c>
      <c r="P9" s="23" t="str">
        <f t="shared" si="1"/>
        <v/>
      </c>
      <c r="Q9" s="23" t="str">
        <f t="shared" si="1"/>
        <v/>
      </c>
      <c r="R9" s="23" t="str">
        <f t="shared" si="1"/>
        <v/>
      </c>
      <c r="S9" s="23" t="str">
        <f t="shared" si="1"/>
        <v/>
      </c>
      <c r="T9" s="23" t="str">
        <f t="shared" si="1"/>
        <v/>
      </c>
      <c r="U9" s="16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</row>
    <row r="10" spans="1:41" s="5" customFormat="1" ht="11.25" customHeight="1">
      <c r="A10" s="12">
        <v>7</v>
      </c>
      <c r="B10" s="23" t="str">
        <f t="shared" si="1"/>
        <v/>
      </c>
      <c r="C10" s="23" t="str">
        <f t="shared" si="1"/>
        <v/>
      </c>
      <c r="D10" s="23" t="str">
        <f t="shared" si="1"/>
        <v/>
      </c>
      <c r="E10" s="23" t="str">
        <f t="shared" si="1"/>
        <v/>
      </c>
      <c r="F10" s="23" t="str">
        <f t="shared" si="1"/>
        <v/>
      </c>
      <c r="G10" s="23" t="str">
        <f t="shared" si="1"/>
        <v/>
      </c>
      <c r="H10" s="23" t="str">
        <f t="shared" si="1"/>
        <v/>
      </c>
      <c r="I10" s="23" t="str">
        <f t="shared" si="1"/>
        <v/>
      </c>
      <c r="J10" s="23" t="str">
        <f t="shared" si="1"/>
        <v/>
      </c>
      <c r="K10" s="23" t="str">
        <f t="shared" si="1"/>
        <v/>
      </c>
      <c r="L10" s="23" t="str">
        <f t="shared" si="1"/>
        <v/>
      </c>
      <c r="M10" s="23" t="str">
        <f t="shared" si="1"/>
        <v/>
      </c>
      <c r="N10" s="23" t="str">
        <f t="shared" si="1"/>
        <v/>
      </c>
      <c r="O10" s="23" t="str">
        <f t="shared" si="1"/>
        <v/>
      </c>
      <c r="P10" s="23" t="str">
        <f t="shared" si="1"/>
        <v/>
      </c>
      <c r="Q10" s="23" t="str">
        <f t="shared" si="1"/>
        <v/>
      </c>
      <c r="R10" s="23" t="str">
        <f t="shared" si="1"/>
        <v/>
      </c>
      <c r="S10" s="23" t="str">
        <f t="shared" si="1"/>
        <v/>
      </c>
      <c r="T10" s="23" t="str">
        <f t="shared" si="1"/>
        <v/>
      </c>
      <c r="U10" s="16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</row>
    <row r="11" spans="1:41" s="2" customFormat="1" ht="11.25" customHeight="1">
      <c r="A11" s="12">
        <v>8</v>
      </c>
      <c r="B11" s="23" t="str">
        <f t="shared" si="1"/>
        <v/>
      </c>
      <c r="C11" s="23" t="str">
        <f t="shared" si="1"/>
        <v/>
      </c>
      <c r="D11" s="23" t="str">
        <f t="shared" si="1"/>
        <v/>
      </c>
      <c r="E11" s="23" t="str">
        <f t="shared" si="1"/>
        <v/>
      </c>
      <c r="F11" s="23" t="str">
        <f t="shared" si="1"/>
        <v/>
      </c>
      <c r="G11" s="23" t="str">
        <f t="shared" si="1"/>
        <v/>
      </c>
      <c r="H11" s="23" t="str">
        <f t="shared" si="1"/>
        <v/>
      </c>
      <c r="I11" s="23" t="str">
        <f t="shared" si="1"/>
        <v/>
      </c>
      <c r="J11" s="23" t="str">
        <f t="shared" si="1"/>
        <v/>
      </c>
      <c r="K11" s="23" t="str">
        <f t="shared" si="1"/>
        <v/>
      </c>
      <c r="L11" s="23" t="str">
        <f t="shared" si="1"/>
        <v/>
      </c>
      <c r="M11" s="23" t="str">
        <f t="shared" si="1"/>
        <v/>
      </c>
      <c r="N11" s="23" t="str">
        <f t="shared" si="1"/>
        <v/>
      </c>
      <c r="O11" s="23" t="str">
        <f t="shared" si="1"/>
        <v/>
      </c>
      <c r="P11" s="23" t="str">
        <f t="shared" si="1"/>
        <v/>
      </c>
      <c r="Q11" s="23" t="str">
        <f t="shared" si="1"/>
        <v/>
      </c>
      <c r="R11" s="23" t="str">
        <f t="shared" si="1"/>
        <v/>
      </c>
      <c r="S11" s="23" t="str">
        <f t="shared" si="1"/>
        <v/>
      </c>
      <c r="T11" s="23" t="str">
        <f t="shared" si="1"/>
        <v/>
      </c>
      <c r="U11" s="18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</row>
    <row r="12" spans="1:41" s="2" customFormat="1" ht="11.25" customHeight="1">
      <c r="A12" s="12">
        <v>9</v>
      </c>
      <c r="B12" s="23" t="str">
        <f t="shared" si="1"/>
        <v/>
      </c>
      <c r="C12" s="23" t="str">
        <f t="shared" si="1"/>
        <v/>
      </c>
      <c r="D12" s="23" t="str">
        <f t="shared" si="1"/>
        <v/>
      </c>
      <c r="E12" s="23" t="str">
        <f t="shared" si="1"/>
        <v/>
      </c>
      <c r="F12" s="23" t="str">
        <f t="shared" si="1"/>
        <v/>
      </c>
      <c r="G12" s="23" t="str">
        <f t="shared" si="1"/>
        <v/>
      </c>
      <c r="H12" s="23" t="str">
        <f t="shared" si="1"/>
        <v/>
      </c>
      <c r="I12" s="23" t="str">
        <f t="shared" si="1"/>
        <v/>
      </c>
      <c r="J12" s="23" t="str">
        <f t="shared" si="1"/>
        <v/>
      </c>
      <c r="K12" s="23" t="str">
        <f t="shared" si="1"/>
        <v/>
      </c>
      <c r="L12" s="23" t="str">
        <f t="shared" si="1"/>
        <v/>
      </c>
      <c r="M12" s="23" t="str">
        <f t="shared" si="1"/>
        <v/>
      </c>
      <c r="N12" s="23" t="str">
        <f t="shared" si="1"/>
        <v/>
      </c>
      <c r="O12" s="23" t="str">
        <f t="shared" si="1"/>
        <v/>
      </c>
      <c r="P12" s="23" t="str">
        <f t="shared" si="1"/>
        <v/>
      </c>
      <c r="Q12" s="23" t="str">
        <f t="shared" si="1"/>
        <v/>
      </c>
      <c r="R12" s="23" t="str">
        <f t="shared" si="1"/>
        <v/>
      </c>
      <c r="S12" s="23" t="str">
        <f t="shared" si="1"/>
        <v/>
      </c>
      <c r="T12" s="23" t="str">
        <f t="shared" si="1"/>
        <v/>
      </c>
      <c r="U12" s="18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</row>
    <row r="13" spans="1:41" ht="11.25" customHeight="1">
      <c r="A13" s="12">
        <v>10</v>
      </c>
      <c r="B13" s="23" t="str">
        <f t="shared" si="1"/>
        <v/>
      </c>
      <c r="C13" s="23" t="str">
        <f t="shared" si="1"/>
        <v/>
      </c>
      <c r="D13" s="23" t="str">
        <f t="shared" si="1"/>
        <v/>
      </c>
      <c r="E13" s="23" t="str">
        <f t="shared" si="1"/>
        <v/>
      </c>
      <c r="F13" s="23" t="str">
        <f t="shared" si="1"/>
        <v/>
      </c>
      <c r="G13" s="23" t="str">
        <f t="shared" si="1"/>
        <v/>
      </c>
      <c r="H13" s="23" t="str">
        <f t="shared" si="1"/>
        <v/>
      </c>
      <c r="I13" s="23" t="str">
        <f t="shared" si="1"/>
        <v/>
      </c>
      <c r="J13" s="23" t="str">
        <f t="shared" si="1"/>
        <v/>
      </c>
      <c r="K13" s="23" t="str">
        <f t="shared" si="1"/>
        <v/>
      </c>
      <c r="L13" s="23" t="str">
        <f t="shared" si="1"/>
        <v/>
      </c>
      <c r="M13" s="23" t="str">
        <f t="shared" si="1"/>
        <v/>
      </c>
      <c r="N13" s="23" t="str">
        <f t="shared" si="1"/>
        <v/>
      </c>
      <c r="O13" s="23" t="str">
        <f t="shared" si="1"/>
        <v/>
      </c>
      <c r="P13" s="23" t="str">
        <f t="shared" si="1"/>
        <v/>
      </c>
      <c r="Q13" s="23" t="str">
        <f t="shared" si="1"/>
        <v/>
      </c>
      <c r="R13" s="23" t="str">
        <f t="shared" si="1"/>
        <v/>
      </c>
      <c r="S13" s="23" t="str">
        <f t="shared" si="1"/>
        <v/>
      </c>
      <c r="T13" s="23" t="str">
        <f t="shared" si="1"/>
        <v/>
      </c>
      <c r="U13" s="1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</row>
    <row r="14" spans="1:41" ht="11.25" customHeight="1">
      <c r="A14" s="12">
        <v>11</v>
      </c>
      <c r="B14" s="23" t="str">
        <f t="shared" si="1"/>
        <v/>
      </c>
      <c r="C14" s="23" t="str">
        <f t="shared" si="1"/>
        <v/>
      </c>
      <c r="D14" s="23" t="str">
        <f t="shared" si="1"/>
        <v/>
      </c>
      <c r="E14" s="23" t="str">
        <f t="shared" si="1"/>
        <v/>
      </c>
      <c r="F14" s="23" t="str">
        <f t="shared" si="1"/>
        <v/>
      </c>
      <c r="G14" s="23" t="str">
        <f t="shared" si="1"/>
        <v/>
      </c>
      <c r="H14" s="23" t="str">
        <f t="shared" si="1"/>
        <v/>
      </c>
      <c r="I14" s="23" t="str">
        <f t="shared" si="1"/>
        <v/>
      </c>
      <c r="J14" s="23" t="str">
        <f t="shared" si="1"/>
        <v/>
      </c>
      <c r="K14" s="23" t="str">
        <f t="shared" si="1"/>
        <v/>
      </c>
      <c r="L14" s="23" t="str">
        <f t="shared" si="1"/>
        <v/>
      </c>
      <c r="M14" s="23" t="str">
        <f t="shared" si="1"/>
        <v/>
      </c>
      <c r="N14" s="23" t="str">
        <f t="shared" si="1"/>
        <v/>
      </c>
      <c r="O14" s="23" t="str">
        <f t="shared" si="1"/>
        <v/>
      </c>
      <c r="P14" s="23" t="str">
        <f t="shared" si="1"/>
        <v/>
      </c>
      <c r="Q14" s="23" t="str">
        <f t="shared" si="1"/>
        <v/>
      </c>
      <c r="R14" s="23" t="str">
        <f t="shared" si="1"/>
        <v/>
      </c>
      <c r="S14" s="23" t="str">
        <f t="shared" si="1"/>
        <v/>
      </c>
      <c r="T14" s="23" t="str">
        <f t="shared" si="1"/>
        <v/>
      </c>
      <c r="U14" s="1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</row>
    <row r="15" spans="1:41" ht="11.25" customHeight="1">
      <c r="A15" s="12">
        <v>12</v>
      </c>
      <c r="B15" s="23" t="str">
        <f t="shared" si="1"/>
        <v/>
      </c>
      <c r="C15" s="23" t="str">
        <f t="shared" si="1"/>
        <v/>
      </c>
      <c r="D15" s="23" t="str">
        <f t="shared" si="1"/>
        <v/>
      </c>
      <c r="E15" s="23" t="str">
        <f t="shared" si="1"/>
        <v/>
      </c>
      <c r="F15" s="23" t="str">
        <f t="shared" si="1"/>
        <v/>
      </c>
      <c r="G15" s="23" t="str">
        <f t="shared" si="1"/>
        <v/>
      </c>
      <c r="H15" s="23" t="str">
        <f t="shared" si="1"/>
        <v/>
      </c>
      <c r="I15" s="23" t="str">
        <f t="shared" si="1"/>
        <v/>
      </c>
      <c r="J15" s="23" t="str">
        <f t="shared" si="1"/>
        <v/>
      </c>
      <c r="K15" s="23" t="str">
        <f t="shared" si="1"/>
        <v/>
      </c>
      <c r="L15" s="23" t="str">
        <f t="shared" si="1"/>
        <v/>
      </c>
      <c r="M15" s="23" t="str">
        <f t="shared" si="1"/>
        <v/>
      </c>
      <c r="N15" s="23" t="str">
        <f t="shared" si="1"/>
        <v/>
      </c>
      <c r="O15" s="23" t="str">
        <f t="shared" si="1"/>
        <v/>
      </c>
      <c r="P15" s="23" t="str">
        <f t="shared" si="1"/>
        <v/>
      </c>
      <c r="Q15" s="23" t="str">
        <f t="shared" si="1"/>
        <v/>
      </c>
      <c r="R15" s="23" t="str">
        <f t="shared" si="1"/>
        <v/>
      </c>
      <c r="S15" s="23" t="str">
        <f t="shared" si="1"/>
        <v/>
      </c>
      <c r="T15" s="23" t="str">
        <f t="shared" si="1"/>
        <v/>
      </c>
      <c r="U15" s="1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</row>
    <row r="16" spans="1:41" ht="11.25" customHeight="1">
      <c r="A16" s="12">
        <v>1</v>
      </c>
      <c r="B16" s="23" t="str">
        <f t="shared" si="1"/>
        <v/>
      </c>
      <c r="C16" s="23" t="str">
        <f t="shared" si="1"/>
        <v/>
      </c>
      <c r="D16" s="23" t="str">
        <f t="shared" si="1"/>
        <v/>
      </c>
      <c r="E16" s="23" t="str">
        <f t="shared" si="1"/>
        <v/>
      </c>
      <c r="F16" s="23" t="str">
        <f t="shared" si="1"/>
        <v/>
      </c>
      <c r="G16" s="23" t="str">
        <f t="shared" si="1"/>
        <v/>
      </c>
      <c r="H16" s="23" t="str">
        <f t="shared" si="1"/>
        <v/>
      </c>
      <c r="I16" s="23" t="str">
        <f t="shared" si="1"/>
        <v/>
      </c>
      <c r="J16" s="23" t="str">
        <f t="shared" si="1"/>
        <v/>
      </c>
      <c r="K16" s="23" t="str">
        <f t="shared" si="1"/>
        <v/>
      </c>
      <c r="L16" s="23" t="str">
        <f t="shared" si="1"/>
        <v/>
      </c>
      <c r="M16" s="23" t="str">
        <f t="shared" si="1"/>
        <v/>
      </c>
      <c r="N16" s="23" t="str">
        <f t="shared" si="1"/>
        <v/>
      </c>
      <c r="O16" s="23" t="str">
        <f t="shared" si="1"/>
        <v/>
      </c>
      <c r="P16" s="23" t="str">
        <f t="shared" si="1"/>
        <v/>
      </c>
      <c r="Q16" s="23" t="str">
        <f t="shared" si="1"/>
        <v/>
      </c>
      <c r="R16" s="23" t="str">
        <f t="shared" si="1"/>
        <v/>
      </c>
      <c r="S16" s="23" t="str">
        <f t="shared" si="1"/>
        <v/>
      </c>
      <c r="T16" s="23" t="str">
        <f t="shared" si="1"/>
        <v/>
      </c>
      <c r="U16" s="1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</row>
    <row r="17" spans="1:41" ht="11.25" customHeight="1">
      <c r="A17" s="12">
        <v>2</v>
      </c>
      <c r="B17" s="23" t="str">
        <f t="shared" si="1"/>
        <v/>
      </c>
      <c r="C17" s="23" t="str">
        <f t="shared" si="1"/>
        <v/>
      </c>
      <c r="D17" s="23" t="str">
        <f t="shared" si="1"/>
        <v/>
      </c>
      <c r="E17" s="23" t="str">
        <f t="shared" si="1"/>
        <v/>
      </c>
      <c r="F17" s="23" t="str">
        <f t="shared" si="1"/>
        <v/>
      </c>
      <c r="G17" s="23" t="str">
        <f t="shared" si="1"/>
        <v/>
      </c>
      <c r="H17" s="23" t="str">
        <f t="shared" si="1"/>
        <v/>
      </c>
      <c r="I17" s="23" t="str">
        <f t="shared" si="1"/>
        <v/>
      </c>
      <c r="J17" s="23" t="str">
        <f t="shared" si="1"/>
        <v/>
      </c>
      <c r="K17" s="23" t="str">
        <f t="shared" si="1"/>
        <v/>
      </c>
      <c r="L17" s="23" t="str">
        <f t="shared" si="1"/>
        <v/>
      </c>
      <c r="M17" s="23" t="str">
        <f t="shared" si="1"/>
        <v/>
      </c>
      <c r="N17" s="23" t="str">
        <f t="shared" si="1"/>
        <v/>
      </c>
      <c r="O17" s="23" t="str">
        <f t="shared" si="1"/>
        <v/>
      </c>
      <c r="P17" s="23" t="str">
        <f t="shared" si="1"/>
        <v/>
      </c>
      <c r="Q17" s="23" t="str">
        <f t="shared" si="1"/>
        <v/>
      </c>
      <c r="R17" s="23" t="str">
        <f t="shared" si="1"/>
        <v/>
      </c>
      <c r="S17" s="23" t="str">
        <f t="shared" si="1"/>
        <v/>
      </c>
      <c r="T17" s="23" t="str">
        <f t="shared" si="1"/>
        <v/>
      </c>
      <c r="U17" s="1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</row>
    <row r="18" spans="1:41" ht="11.25" customHeight="1">
      <c r="A18" s="13">
        <v>3</v>
      </c>
      <c r="B18" s="24" t="str">
        <f t="shared" si="1"/>
        <v/>
      </c>
      <c r="C18" s="24" t="str">
        <f t="shared" si="1"/>
        <v/>
      </c>
      <c r="D18" s="24" t="str">
        <f t="shared" si="1"/>
        <v/>
      </c>
      <c r="E18" s="24" t="str">
        <f t="shared" si="1"/>
        <v/>
      </c>
      <c r="F18" s="24" t="str">
        <f t="shared" si="1"/>
        <v/>
      </c>
      <c r="G18" s="24" t="str">
        <f t="shared" si="1"/>
        <v/>
      </c>
      <c r="H18" s="24" t="str">
        <f t="shared" si="1"/>
        <v/>
      </c>
      <c r="I18" s="24" t="str">
        <f t="shared" si="1"/>
        <v/>
      </c>
      <c r="J18" s="24" t="str">
        <f t="shared" si="1"/>
        <v/>
      </c>
      <c r="K18" s="24" t="str">
        <f t="shared" si="1"/>
        <v/>
      </c>
      <c r="L18" s="24" t="str">
        <f t="shared" si="1"/>
        <v/>
      </c>
      <c r="M18" s="24" t="str">
        <f t="shared" si="1"/>
        <v/>
      </c>
      <c r="N18" s="24" t="str">
        <f t="shared" si="1"/>
        <v/>
      </c>
      <c r="O18" s="24" t="str">
        <f t="shared" si="1"/>
        <v/>
      </c>
      <c r="P18" s="24" t="str">
        <f t="shared" si="1"/>
        <v/>
      </c>
      <c r="Q18" s="24" t="str">
        <f t="shared" si="1"/>
        <v/>
      </c>
      <c r="R18" s="24" t="str">
        <f t="shared" si="1"/>
        <v/>
      </c>
      <c r="S18" s="24" t="str">
        <f t="shared" si="1"/>
        <v/>
      </c>
      <c r="T18" s="24" t="str">
        <f t="shared" si="1"/>
        <v/>
      </c>
      <c r="U18" s="1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</row>
    <row r="19" spans="1:41" ht="11.25" customHeight="1">
      <c r="A19" s="14" t="s">
        <v>46</v>
      </c>
      <c r="B19" s="25" t="str">
        <f t="shared" si="1"/>
        <v/>
      </c>
      <c r="C19" s="25" t="str">
        <f t="shared" si="1"/>
        <v/>
      </c>
      <c r="D19" s="25" t="str">
        <f t="shared" si="1"/>
        <v/>
      </c>
      <c r="E19" s="25" t="str">
        <f t="shared" si="1"/>
        <v/>
      </c>
      <c r="F19" s="25" t="str">
        <f t="shared" si="1"/>
        <v/>
      </c>
      <c r="G19" s="25" t="str">
        <f t="shared" si="1"/>
        <v/>
      </c>
      <c r="H19" s="25" t="str">
        <f t="shared" si="1"/>
        <v/>
      </c>
      <c r="I19" s="25" t="str">
        <f t="shared" si="1"/>
        <v/>
      </c>
      <c r="J19" s="25" t="str">
        <f t="shared" si="1"/>
        <v/>
      </c>
      <c r="K19" s="25" t="str">
        <f t="shared" si="1"/>
        <v/>
      </c>
      <c r="L19" s="25" t="str">
        <f t="shared" si="1"/>
        <v/>
      </c>
      <c r="M19" s="25" t="str">
        <f t="shared" si="1"/>
        <v/>
      </c>
      <c r="N19" s="25" t="str">
        <f t="shared" si="1"/>
        <v/>
      </c>
      <c r="O19" s="25" t="str">
        <f t="shared" si="1"/>
        <v/>
      </c>
      <c r="P19" s="25" t="str">
        <f t="shared" si="1"/>
        <v/>
      </c>
      <c r="Q19" s="25" t="str">
        <f t="shared" si="1"/>
        <v/>
      </c>
      <c r="R19" s="25" t="str">
        <f t="shared" si="1"/>
        <v/>
      </c>
      <c r="S19" s="25" t="str">
        <f t="shared" si="1"/>
        <v/>
      </c>
      <c r="T19" s="25" t="str">
        <f t="shared" si="1"/>
        <v/>
      </c>
      <c r="U19" s="19"/>
      <c r="W19" s="60" t="str">
        <f t="shared" ref="W19:AO19" si="2">IF(COUNT(W7:W18)=0,"",SUM(W7:W18))</f>
        <v/>
      </c>
      <c r="X19" s="60" t="str">
        <f t="shared" si="2"/>
        <v/>
      </c>
      <c r="Y19" s="60" t="str">
        <f t="shared" si="2"/>
        <v/>
      </c>
      <c r="Z19" s="60" t="str">
        <f t="shared" si="2"/>
        <v/>
      </c>
      <c r="AA19" s="60" t="str">
        <f t="shared" si="2"/>
        <v/>
      </c>
      <c r="AB19" s="60" t="str">
        <f t="shared" si="2"/>
        <v/>
      </c>
      <c r="AC19" s="60" t="str">
        <f t="shared" si="2"/>
        <v/>
      </c>
      <c r="AD19" s="60" t="str">
        <f t="shared" si="2"/>
        <v/>
      </c>
      <c r="AE19" s="60" t="str">
        <f t="shared" si="2"/>
        <v/>
      </c>
      <c r="AF19" s="60" t="str">
        <f t="shared" si="2"/>
        <v/>
      </c>
      <c r="AG19" s="60" t="str">
        <f t="shared" si="2"/>
        <v/>
      </c>
      <c r="AH19" s="60" t="str">
        <f t="shared" si="2"/>
        <v/>
      </c>
      <c r="AI19" s="60" t="str">
        <f t="shared" si="2"/>
        <v/>
      </c>
      <c r="AJ19" s="60" t="str">
        <f t="shared" si="2"/>
        <v/>
      </c>
      <c r="AK19" s="60" t="str">
        <f t="shared" si="2"/>
        <v/>
      </c>
      <c r="AL19" s="60" t="str">
        <f t="shared" si="2"/>
        <v/>
      </c>
      <c r="AM19" s="60" t="str">
        <f t="shared" si="2"/>
        <v/>
      </c>
      <c r="AN19" s="60" t="str">
        <f t="shared" si="2"/>
        <v/>
      </c>
      <c r="AO19" s="60" t="str">
        <f t="shared" si="2"/>
        <v/>
      </c>
    </row>
    <row r="20" spans="1:41" ht="11.25" customHeight="1">
      <c r="A20" s="15" t="s">
        <v>33</v>
      </c>
      <c r="B20" s="23" t="str">
        <f t="shared" si="1"/>
        <v/>
      </c>
      <c r="C20" s="23" t="str">
        <f t="shared" si="1"/>
        <v/>
      </c>
      <c r="D20" s="23" t="str">
        <f t="shared" si="1"/>
        <v/>
      </c>
      <c r="E20" s="23" t="str">
        <f t="shared" si="1"/>
        <v/>
      </c>
      <c r="F20" s="23" t="str">
        <f t="shared" si="1"/>
        <v/>
      </c>
      <c r="G20" s="23" t="str">
        <f t="shared" si="1"/>
        <v/>
      </c>
      <c r="H20" s="23" t="str">
        <f t="shared" si="1"/>
        <v/>
      </c>
      <c r="I20" s="23" t="str">
        <f t="shared" si="1"/>
        <v/>
      </c>
      <c r="J20" s="23" t="str">
        <f t="shared" si="1"/>
        <v/>
      </c>
      <c r="K20" s="23" t="str">
        <f t="shared" si="1"/>
        <v/>
      </c>
      <c r="L20" s="23" t="str">
        <f t="shared" si="1"/>
        <v/>
      </c>
      <c r="M20" s="23" t="str">
        <f t="shared" si="1"/>
        <v/>
      </c>
      <c r="N20" s="23" t="str">
        <f t="shared" si="1"/>
        <v/>
      </c>
      <c r="O20" s="23" t="str">
        <f t="shared" si="1"/>
        <v/>
      </c>
      <c r="P20" s="23" t="str">
        <f t="shared" si="1"/>
        <v/>
      </c>
      <c r="Q20" s="23" t="str">
        <f t="shared" si="1"/>
        <v/>
      </c>
      <c r="R20" s="23" t="str">
        <f t="shared" si="1"/>
        <v/>
      </c>
      <c r="S20" s="23" t="str">
        <f t="shared" si="1"/>
        <v/>
      </c>
      <c r="T20" s="23" t="str">
        <f t="shared" si="1"/>
        <v/>
      </c>
      <c r="U20" s="19"/>
      <c r="W20" s="60" t="str">
        <f t="shared" ref="W20:AO20" si="3">IF(COUNT(W7:W18)=0,"",AVERAGE(W7:W18))</f>
        <v/>
      </c>
      <c r="X20" s="60" t="str">
        <f t="shared" si="3"/>
        <v/>
      </c>
      <c r="Y20" s="60" t="str">
        <f t="shared" si="3"/>
        <v/>
      </c>
      <c r="Z20" s="60" t="str">
        <f t="shared" si="3"/>
        <v/>
      </c>
      <c r="AA20" s="60" t="str">
        <f t="shared" si="3"/>
        <v/>
      </c>
      <c r="AB20" s="60" t="str">
        <f t="shared" si="3"/>
        <v/>
      </c>
      <c r="AC20" s="60" t="str">
        <f t="shared" si="3"/>
        <v/>
      </c>
      <c r="AD20" s="60" t="str">
        <f t="shared" si="3"/>
        <v/>
      </c>
      <c r="AE20" s="60" t="str">
        <f t="shared" si="3"/>
        <v/>
      </c>
      <c r="AF20" s="60" t="str">
        <f t="shared" si="3"/>
        <v/>
      </c>
      <c r="AG20" s="60" t="str">
        <f t="shared" si="3"/>
        <v/>
      </c>
      <c r="AH20" s="60" t="str">
        <f t="shared" si="3"/>
        <v/>
      </c>
      <c r="AI20" s="60" t="str">
        <f t="shared" si="3"/>
        <v/>
      </c>
      <c r="AJ20" s="60" t="str">
        <f t="shared" si="3"/>
        <v/>
      </c>
      <c r="AK20" s="60" t="str">
        <f t="shared" si="3"/>
        <v/>
      </c>
      <c r="AL20" s="60" t="str">
        <f t="shared" si="3"/>
        <v/>
      </c>
      <c r="AM20" s="60" t="str">
        <f t="shared" si="3"/>
        <v/>
      </c>
      <c r="AN20" s="60" t="str">
        <f t="shared" si="3"/>
        <v/>
      </c>
      <c r="AO20" s="60" t="str">
        <f t="shared" si="3"/>
        <v/>
      </c>
    </row>
    <row r="21" spans="1:41" s="4" customFormat="1" ht="11.25" customHeight="1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</row>
    <row r="22" spans="1:41" s="5" customFormat="1" ht="12" customHeight="1">
      <c r="A22" s="8" t="s">
        <v>43</v>
      </c>
      <c r="B22" s="50" t="s">
        <v>77</v>
      </c>
      <c r="C22" s="52"/>
      <c r="D22" s="52"/>
      <c r="E22" s="53"/>
      <c r="F22" s="50" t="s">
        <v>95</v>
      </c>
      <c r="G22" s="52"/>
      <c r="H22" s="53"/>
      <c r="I22" s="70"/>
      <c r="J22" s="71"/>
      <c r="K22" s="71"/>
      <c r="L22" s="71"/>
      <c r="M22" s="71"/>
      <c r="N22" s="29"/>
      <c r="O22" s="29"/>
      <c r="P22" s="29"/>
      <c r="Q22" s="71"/>
      <c r="R22" s="71"/>
      <c r="S22" s="71"/>
      <c r="T22" s="71"/>
      <c r="U22" s="16"/>
      <c r="W22" s="50" t="s">
        <v>77</v>
      </c>
      <c r="X22" s="52"/>
      <c r="Y22" s="52"/>
      <c r="Z22" s="53"/>
      <c r="AA22" s="50" t="s">
        <v>95</v>
      </c>
      <c r="AB22" s="52"/>
      <c r="AC22" s="53"/>
      <c r="AD22" s="70"/>
      <c r="AE22" s="71"/>
      <c r="AF22" s="71"/>
      <c r="AG22" s="71"/>
    </row>
    <row r="23" spans="1:41" s="5" customFormat="1" ht="42" customHeight="1">
      <c r="A23" s="9"/>
      <c r="B23" s="9" t="s">
        <v>38</v>
      </c>
      <c r="C23" s="9" t="s">
        <v>92</v>
      </c>
      <c r="D23" s="9" t="s">
        <v>44</v>
      </c>
      <c r="E23" s="9" t="s">
        <v>93</v>
      </c>
      <c r="F23" s="9" t="s">
        <v>96</v>
      </c>
      <c r="G23" s="9" t="s">
        <v>97</v>
      </c>
      <c r="H23" s="9" t="s">
        <v>2</v>
      </c>
      <c r="I23" s="64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16"/>
      <c r="W23" s="9" t="s">
        <v>38</v>
      </c>
      <c r="X23" s="9" t="s">
        <v>92</v>
      </c>
      <c r="Y23" s="9" t="s">
        <v>44</v>
      </c>
      <c r="Z23" s="9" t="s">
        <v>93</v>
      </c>
      <c r="AA23" s="9" t="s">
        <v>96</v>
      </c>
      <c r="AB23" s="9" t="s">
        <v>97</v>
      </c>
      <c r="AC23" s="9" t="s">
        <v>2</v>
      </c>
      <c r="AD23" s="64"/>
      <c r="AE23" s="29"/>
      <c r="AF23" s="29"/>
      <c r="AG23" s="29"/>
    </row>
    <row r="24" spans="1:41" s="5" customFormat="1" ht="11.25" customHeight="1">
      <c r="A24" s="10"/>
      <c r="B24" s="63" t="s">
        <v>80</v>
      </c>
      <c r="C24" s="21" t="s">
        <v>3</v>
      </c>
      <c r="D24" s="21" t="s">
        <v>3</v>
      </c>
      <c r="E24" s="21" t="s">
        <v>3</v>
      </c>
      <c r="F24" s="21" t="s">
        <v>3</v>
      </c>
      <c r="G24" s="21" t="s">
        <v>3</v>
      </c>
      <c r="H24" s="21" t="s">
        <v>3</v>
      </c>
      <c r="I24" s="67"/>
      <c r="J24" s="72"/>
      <c r="K24" s="72"/>
      <c r="L24" s="72"/>
      <c r="M24" s="30"/>
      <c r="N24" s="30"/>
      <c r="O24" s="30"/>
      <c r="P24" s="30"/>
      <c r="Q24" s="72"/>
      <c r="R24" s="72"/>
      <c r="S24" s="72"/>
      <c r="T24" s="72"/>
      <c r="U24" s="16"/>
      <c r="W24" s="63" t="s">
        <v>80</v>
      </c>
      <c r="X24" s="21" t="s">
        <v>3</v>
      </c>
      <c r="Y24" s="21" t="s">
        <v>3</v>
      </c>
      <c r="Z24" s="21" t="s">
        <v>3</v>
      </c>
      <c r="AA24" s="21" t="s">
        <v>3</v>
      </c>
      <c r="AB24" s="21" t="s">
        <v>3</v>
      </c>
      <c r="AC24" s="21" t="s">
        <v>3</v>
      </c>
      <c r="AD24" s="75"/>
      <c r="AE24" s="77"/>
      <c r="AF24" s="77"/>
      <c r="AG24" s="77"/>
    </row>
    <row r="25" spans="1:41" s="5" customFormat="1" ht="11.25" customHeight="1">
      <c r="A25" s="11" t="s">
        <v>52</v>
      </c>
      <c r="B25" s="22">
        <v>0</v>
      </c>
      <c r="C25" s="22">
        <v>1</v>
      </c>
      <c r="D25" s="22">
        <v>1</v>
      </c>
      <c r="E25" s="22">
        <v>1</v>
      </c>
      <c r="F25" s="22">
        <v>1</v>
      </c>
      <c r="G25" s="22">
        <v>0</v>
      </c>
      <c r="H25" s="22">
        <v>0</v>
      </c>
      <c r="I25" s="58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16"/>
      <c r="W25" s="69"/>
      <c r="X25" s="69"/>
      <c r="Y25" s="69"/>
      <c r="Z25" s="69"/>
      <c r="AA25" s="69"/>
      <c r="AB25" s="69"/>
      <c r="AC25" s="69"/>
      <c r="AD25" s="76"/>
      <c r="AE25" s="78"/>
      <c r="AF25" s="78"/>
      <c r="AG25" s="78"/>
    </row>
    <row r="26" spans="1:41" s="5" customFormat="1" ht="11.25" customHeight="1">
      <c r="A26" s="12">
        <v>4</v>
      </c>
      <c r="B26" s="23" t="str">
        <f t="shared" ref="B26:H39" si="4">IF(W26="","",TEXT(ROUND(W26,B$25),"#,##0"&amp;IF(B$25&gt;0,"."&amp;REPT("0",B$25),"")))</f>
        <v/>
      </c>
      <c r="C26" s="23" t="str">
        <f t="shared" si="4"/>
        <v/>
      </c>
      <c r="D26" s="23" t="str">
        <f t="shared" si="4"/>
        <v/>
      </c>
      <c r="E26" s="23" t="str">
        <f t="shared" si="4"/>
        <v/>
      </c>
      <c r="F26" s="23" t="str">
        <f t="shared" si="4"/>
        <v/>
      </c>
      <c r="G26" s="23" t="str">
        <f t="shared" si="4"/>
        <v/>
      </c>
      <c r="H26" s="23" t="str">
        <f t="shared" si="4"/>
        <v/>
      </c>
      <c r="I26" s="68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16"/>
      <c r="W26" s="69"/>
      <c r="X26" s="69"/>
      <c r="Y26" s="69"/>
      <c r="Z26" s="69"/>
      <c r="AA26" s="69"/>
      <c r="AB26" s="69"/>
      <c r="AC26" s="69"/>
      <c r="AD26" s="76"/>
      <c r="AE26" s="78"/>
      <c r="AF26" s="78"/>
      <c r="AG26" s="78"/>
    </row>
    <row r="27" spans="1:41" s="5" customFormat="1" ht="11.25" customHeight="1">
      <c r="A27" s="12">
        <v>5</v>
      </c>
      <c r="B27" s="23" t="str">
        <f t="shared" si="4"/>
        <v/>
      </c>
      <c r="C27" s="23" t="str">
        <f t="shared" si="4"/>
        <v/>
      </c>
      <c r="D27" s="23" t="str">
        <f t="shared" si="4"/>
        <v/>
      </c>
      <c r="E27" s="23" t="str">
        <f t="shared" si="4"/>
        <v/>
      </c>
      <c r="F27" s="23" t="str">
        <f t="shared" si="4"/>
        <v/>
      </c>
      <c r="G27" s="23" t="str">
        <f t="shared" si="4"/>
        <v/>
      </c>
      <c r="H27" s="23" t="str">
        <f t="shared" si="4"/>
        <v/>
      </c>
      <c r="I27" s="68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16"/>
      <c r="W27" s="69"/>
      <c r="X27" s="69"/>
      <c r="Y27" s="69"/>
      <c r="Z27" s="69"/>
      <c r="AA27" s="69"/>
      <c r="AB27" s="69"/>
      <c r="AC27" s="69"/>
      <c r="AD27" s="76"/>
      <c r="AE27" s="78"/>
      <c r="AF27" s="78"/>
      <c r="AG27" s="78"/>
    </row>
    <row r="28" spans="1:41" s="5" customFormat="1" ht="11.25" customHeight="1">
      <c r="A28" s="12">
        <v>6</v>
      </c>
      <c r="B28" s="23" t="str">
        <f t="shared" si="4"/>
        <v/>
      </c>
      <c r="C28" s="23" t="str">
        <f t="shared" si="4"/>
        <v/>
      </c>
      <c r="D28" s="23" t="str">
        <f t="shared" si="4"/>
        <v/>
      </c>
      <c r="E28" s="23" t="str">
        <f t="shared" si="4"/>
        <v/>
      </c>
      <c r="F28" s="23" t="str">
        <f t="shared" si="4"/>
        <v/>
      </c>
      <c r="G28" s="23" t="str">
        <f t="shared" si="4"/>
        <v/>
      </c>
      <c r="H28" s="23" t="str">
        <f t="shared" si="4"/>
        <v/>
      </c>
      <c r="I28" s="68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16"/>
      <c r="W28" s="69"/>
      <c r="X28" s="69"/>
      <c r="Y28" s="69"/>
      <c r="Z28" s="69"/>
      <c r="AA28" s="69"/>
      <c r="AB28" s="69"/>
      <c r="AC28" s="69"/>
      <c r="AD28" s="76"/>
      <c r="AE28" s="78"/>
      <c r="AF28" s="78"/>
      <c r="AG28" s="78"/>
    </row>
    <row r="29" spans="1:41" s="5" customFormat="1" ht="11.25" customHeight="1">
      <c r="A29" s="12">
        <v>7</v>
      </c>
      <c r="B29" s="23" t="str">
        <f t="shared" si="4"/>
        <v/>
      </c>
      <c r="C29" s="23" t="str">
        <f t="shared" si="4"/>
        <v/>
      </c>
      <c r="D29" s="23" t="str">
        <f t="shared" si="4"/>
        <v/>
      </c>
      <c r="E29" s="23" t="str">
        <f t="shared" si="4"/>
        <v/>
      </c>
      <c r="F29" s="23" t="str">
        <f t="shared" si="4"/>
        <v/>
      </c>
      <c r="G29" s="23" t="str">
        <f t="shared" si="4"/>
        <v/>
      </c>
      <c r="H29" s="23" t="str">
        <f t="shared" si="4"/>
        <v/>
      </c>
      <c r="I29" s="68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16"/>
      <c r="W29" s="69"/>
      <c r="X29" s="69"/>
      <c r="Y29" s="69"/>
      <c r="Z29" s="69"/>
      <c r="AA29" s="69"/>
      <c r="AB29" s="69"/>
      <c r="AC29" s="69"/>
      <c r="AD29" s="76"/>
      <c r="AE29" s="78"/>
      <c r="AF29" s="78"/>
      <c r="AG29" s="78"/>
    </row>
    <row r="30" spans="1:41" s="2" customFormat="1" ht="11.25" customHeight="1">
      <c r="A30" s="12">
        <v>8</v>
      </c>
      <c r="B30" s="23" t="str">
        <f t="shared" si="4"/>
        <v/>
      </c>
      <c r="C30" s="23" t="str">
        <f t="shared" si="4"/>
        <v/>
      </c>
      <c r="D30" s="23" t="str">
        <f t="shared" si="4"/>
        <v/>
      </c>
      <c r="E30" s="23" t="str">
        <f t="shared" si="4"/>
        <v/>
      </c>
      <c r="F30" s="23" t="str">
        <f t="shared" si="4"/>
        <v/>
      </c>
      <c r="G30" s="23" t="str">
        <f t="shared" si="4"/>
        <v/>
      </c>
      <c r="H30" s="23" t="str">
        <f t="shared" si="4"/>
        <v/>
      </c>
      <c r="I30" s="68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18"/>
      <c r="W30" s="69"/>
      <c r="X30" s="69"/>
      <c r="Y30" s="69"/>
      <c r="Z30" s="69"/>
      <c r="AA30" s="69"/>
      <c r="AB30" s="69"/>
      <c r="AC30" s="69"/>
      <c r="AD30" s="76"/>
      <c r="AE30" s="78"/>
      <c r="AF30" s="78"/>
      <c r="AG30" s="78"/>
    </row>
    <row r="31" spans="1:41" s="2" customFormat="1" ht="11.25" customHeight="1">
      <c r="A31" s="12">
        <v>9</v>
      </c>
      <c r="B31" s="23" t="str">
        <f t="shared" si="4"/>
        <v/>
      </c>
      <c r="C31" s="23" t="str">
        <f t="shared" si="4"/>
        <v/>
      </c>
      <c r="D31" s="23" t="str">
        <f t="shared" si="4"/>
        <v/>
      </c>
      <c r="E31" s="23" t="str">
        <f t="shared" si="4"/>
        <v/>
      </c>
      <c r="F31" s="23" t="str">
        <f t="shared" si="4"/>
        <v/>
      </c>
      <c r="G31" s="23" t="str">
        <f t="shared" si="4"/>
        <v/>
      </c>
      <c r="H31" s="23" t="str">
        <f t="shared" si="4"/>
        <v/>
      </c>
      <c r="I31" s="68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18"/>
      <c r="W31" s="69"/>
      <c r="X31" s="69"/>
      <c r="Y31" s="69"/>
      <c r="Z31" s="69"/>
      <c r="AA31" s="69"/>
      <c r="AB31" s="69"/>
      <c r="AC31" s="69"/>
      <c r="AD31" s="76"/>
      <c r="AE31" s="78"/>
      <c r="AF31" s="78"/>
      <c r="AG31" s="78"/>
    </row>
    <row r="32" spans="1:41" ht="11.25" customHeight="1">
      <c r="A32" s="12">
        <v>10</v>
      </c>
      <c r="B32" s="23" t="str">
        <f t="shared" si="4"/>
        <v/>
      </c>
      <c r="C32" s="23" t="str">
        <f t="shared" si="4"/>
        <v/>
      </c>
      <c r="D32" s="23" t="str">
        <f t="shared" si="4"/>
        <v/>
      </c>
      <c r="E32" s="23" t="str">
        <f t="shared" si="4"/>
        <v/>
      </c>
      <c r="F32" s="23" t="str">
        <f t="shared" si="4"/>
        <v/>
      </c>
      <c r="G32" s="23" t="str">
        <f t="shared" si="4"/>
        <v/>
      </c>
      <c r="H32" s="23" t="str">
        <f t="shared" si="4"/>
        <v/>
      </c>
      <c r="I32" s="68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19"/>
      <c r="W32" s="69"/>
      <c r="X32" s="69"/>
      <c r="Y32" s="69"/>
      <c r="Z32" s="69"/>
      <c r="AA32" s="69"/>
      <c r="AB32" s="69"/>
      <c r="AC32" s="69"/>
      <c r="AD32" s="76"/>
      <c r="AE32" s="78"/>
      <c r="AF32" s="78"/>
      <c r="AG32" s="78"/>
    </row>
    <row r="33" spans="1:33" ht="11.25" customHeight="1">
      <c r="A33" s="12">
        <v>11</v>
      </c>
      <c r="B33" s="23" t="str">
        <f t="shared" si="4"/>
        <v/>
      </c>
      <c r="C33" s="23" t="str">
        <f t="shared" si="4"/>
        <v/>
      </c>
      <c r="D33" s="23" t="str">
        <f t="shared" si="4"/>
        <v/>
      </c>
      <c r="E33" s="23" t="str">
        <f t="shared" si="4"/>
        <v/>
      </c>
      <c r="F33" s="23" t="str">
        <f t="shared" si="4"/>
        <v/>
      </c>
      <c r="G33" s="23" t="str">
        <f t="shared" si="4"/>
        <v/>
      </c>
      <c r="H33" s="23" t="str">
        <f t="shared" si="4"/>
        <v/>
      </c>
      <c r="I33" s="68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19"/>
      <c r="W33" s="69"/>
      <c r="X33" s="69"/>
      <c r="Y33" s="69"/>
      <c r="Z33" s="69"/>
      <c r="AA33" s="69"/>
      <c r="AB33" s="69"/>
      <c r="AC33" s="69"/>
      <c r="AD33" s="76"/>
      <c r="AE33" s="78"/>
      <c r="AF33" s="78"/>
      <c r="AG33" s="78"/>
    </row>
    <row r="34" spans="1:33" ht="11.25" customHeight="1">
      <c r="A34" s="12">
        <v>12</v>
      </c>
      <c r="B34" s="23" t="str">
        <f t="shared" si="4"/>
        <v/>
      </c>
      <c r="C34" s="23" t="str">
        <f t="shared" si="4"/>
        <v/>
      </c>
      <c r="D34" s="23" t="str">
        <f t="shared" si="4"/>
        <v/>
      </c>
      <c r="E34" s="23" t="str">
        <f t="shared" si="4"/>
        <v/>
      </c>
      <c r="F34" s="23" t="str">
        <f t="shared" si="4"/>
        <v/>
      </c>
      <c r="G34" s="23" t="str">
        <f t="shared" si="4"/>
        <v/>
      </c>
      <c r="H34" s="23" t="str">
        <f t="shared" si="4"/>
        <v/>
      </c>
      <c r="I34" s="68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19"/>
      <c r="W34" s="69"/>
      <c r="X34" s="69"/>
      <c r="Y34" s="69"/>
      <c r="Z34" s="69"/>
      <c r="AA34" s="69"/>
      <c r="AB34" s="69"/>
      <c r="AC34" s="69"/>
      <c r="AD34" s="76"/>
      <c r="AE34" s="78"/>
      <c r="AF34" s="78"/>
      <c r="AG34" s="78"/>
    </row>
    <row r="35" spans="1:33" ht="11.25" customHeight="1">
      <c r="A35" s="12">
        <v>1</v>
      </c>
      <c r="B35" s="23" t="str">
        <f t="shared" si="4"/>
        <v/>
      </c>
      <c r="C35" s="23" t="str">
        <f t="shared" si="4"/>
        <v/>
      </c>
      <c r="D35" s="23" t="str">
        <f t="shared" si="4"/>
        <v/>
      </c>
      <c r="E35" s="23" t="str">
        <f t="shared" si="4"/>
        <v/>
      </c>
      <c r="F35" s="23" t="str">
        <f t="shared" si="4"/>
        <v/>
      </c>
      <c r="G35" s="23" t="str">
        <f t="shared" si="4"/>
        <v/>
      </c>
      <c r="H35" s="23" t="str">
        <f t="shared" si="4"/>
        <v/>
      </c>
      <c r="I35" s="68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19"/>
      <c r="W35" s="69"/>
      <c r="X35" s="69"/>
      <c r="Y35" s="69"/>
      <c r="Z35" s="69"/>
      <c r="AA35" s="69"/>
      <c r="AB35" s="69"/>
      <c r="AC35" s="69"/>
      <c r="AD35" s="76"/>
      <c r="AE35" s="78"/>
      <c r="AF35" s="78"/>
      <c r="AG35" s="78"/>
    </row>
    <row r="36" spans="1:33" ht="11.25" customHeight="1">
      <c r="A36" s="12">
        <v>2</v>
      </c>
      <c r="B36" s="23" t="str">
        <f t="shared" si="4"/>
        <v/>
      </c>
      <c r="C36" s="23" t="str">
        <f t="shared" si="4"/>
        <v/>
      </c>
      <c r="D36" s="23" t="str">
        <f t="shared" si="4"/>
        <v/>
      </c>
      <c r="E36" s="23" t="str">
        <f t="shared" si="4"/>
        <v/>
      </c>
      <c r="F36" s="23" t="str">
        <f t="shared" si="4"/>
        <v/>
      </c>
      <c r="G36" s="23" t="str">
        <f t="shared" si="4"/>
        <v/>
      </c>
      <c r="H36" s="23" t="str">
        <f t="shared" si="4"/>
        <v/>
      </c>
      <c r="I36" s="68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19"/>
      <c r="W36" s="69"/>
      <c r="X36" s="69"/>
      <c r="Y36" s="69"/>
      <c r="Z36" s="69"/>
      <c r="AA36" s="69"/>
      <c r="AB36" s="69"/>
      <c r="AC36" s="69"/>
      <c r="AD36" s="76"/>
      <c r="AE36" s="78"/>
      <c r="AF36" s="78"/>
      <c r="AG36" s="78"/>
    </row>
    <row r="37" spans="1:33" ht="11.25" customHeight="1">
      <c r="A37" s="13">
        <v>3</v>
      </c>
      <c r="B37" s="24" t="str">
        <f t="shared" si="4"/>
        <v/>
      </c>
      <c r="C37" s="24" t="str">
        <f t="shared" si="4"/>
        <v/>
      </c>
      <c r="D37" s="24" t="str">
        <f t="shared" si="4"/>
        <v/>
      </c>
      <c r="E37" s="24" t="str">
        <f t="shared" si="4"/>
        <v/>
      </c>
      <c r="F37" s="24" t="str">
        <f t="shared" si="4"/>
        <v/>
      </c>
      <c r="G37" s="24" t="str">
        <f t="shared" si="4"/>
        <v/>
      </c>
      <c r="H37" s="24" t="str">
        <f t="shared" si="4"/>
        <v/>
      </c>
      <c r="I37" s="68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19"/>
      <c r="W37" s="69"/>
      <c r="X37" s="69"/>
      <c r="Y37" s="69"/>
      <c r="Z37" s="69"/>
      <c r="AA37" s="69"/>
      <c r="AB37" s="69"/>
      <c r="AC37" s="69"/>
      <c r="AD37" s="76"/>
      <c r="AE37" s="78"/>
      <c r="AF37" s="78"/>
      <c r="AG37" s="78"/>
    </row>
    <row r="38" spans="1:33" ht="11.25" customHeight="1">
      <c r="A38" s="14" t="s">
        <v>46</v>
      </c>
      <c r="B38" s="25" t="str">
        <f t="shared" si="4"/>
        <v/>
      </c>
      <c r="C38" s="25" t="str">
        <f t="shared" si="4"/>
        <v/>
      </c>
      <c r="D38" s="25" t="str">
        <f t="shared" si="4"/>
        <v/>
      </c>
      <c r="E38" s="25" t="str">
        <f t="shared" si="4"/>
        <v/>
      </c>
      <c r="F38" s="25" t="str">
        <f t="shared" si="4"/>
        <v/>
      </c>
      <c r="G38" s="25" t="str">
        <f t="shared" si="4"/>
        <v/>
      </c>
      <c r="H38" s="25" t="str">
        <f t="shared" si="4"/>
        <v/>
      </c>
      <c r="I38" s="68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19"/>
      <c r="W38" s="60" t="str">
        <f t="shared" ref="W38:AC38" si="5">IF(COUNT(W26:W37)=0,"",SUM(W26:W37))</f>
        <v/>
      </c>
      <c r="X38" s="60" t="str">
        <f t="shared" si="5"/>
        <v/>
      </c>
      <c r="Y38" s="60" t="str">
        <f t="shared" si="5"/>
        <v/>
      </c>
      <c r="Z38" s="60" t="str">
        <f t="shared" si="5"/>
        <v/>
      </c>
      <c r="AA38" s="60" t="str">
        <f t="shared" si="5"/>
        <v/>
      </c>
      <c r="AB38" s="60" t="str">
        <f t="shared" si="5"/>
        <v/>
      </c>
      <c r="AC38" s="60" t="str">
        <f t="shared" si="5"/>
        <v/>
      </c>
      <c r="AD38" s="76"/>
      <c r="AE38" s="78"/>
      <c r="AF38" s="78"/>
      <c r="AG38" s="78"/>
    </row>
    <row r="39" spans="1:33" ht="11.25" customHeight="1">
      <c r="A39" s="15" t="s">
        <v>33</v>
      </c>
      <c r="B39" s="23" t="str">
        <f t="shared" si="4"/>
        <v/>
      </c>
      <c r="C39" s="23" t="str">
        <f t="shared" si="4"/>
        <v/>
      </c>
      <c r="D39" s="23" t="str">
        <f t="shared" si="4"/>
        <v/>
      </c>
      <c r="E39" s="23" t="str">
        <f t="shared" si="4"/>
        <v/>
      </c>
      <c r="F39" s="23" t="str">
        <f t="shared" si="4"/>
        <v/>
      </c>
      <c r="G39" s="23" t="str">
        <f t="shared" si="4"/>
        <v/>
      </c>
      <c r="H39" s="23" t="str">
        <f t="shared" si="4"/>
        <v/>
      </c>
      <c r="I39" s="68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19"/>
      <c r="W39" s="60" t="str">
        <f t="shared" ref="W39:AC39" si="6">IF(COUNT(W26:W37)=0,"",AVERAGE(W26:W37))</f>
        <v/>
      </c>
      <c r="X39" s="60" t="str">
        <f t="shared" si="6"/>
        <v/>
      </c>
      <c r="Y39" s="60" t="str">
        <f t="shared" si="6"/>
        <v/>
      </c>
      <c r="Z39" s="60" t="str">
        <f t="shared" si="6"/>
        <v/>
      </c>
      <c r="AA39" s="60" t="str">
        <f t="shared" si="6"/>
        <v/>
      </c>
      <c r="AB39" s="60" t="str">
        <f t="shared" si="6"/>
        <v/>
      </c>
      <c r="AC39" s="60" t="str">
        <f t="shared" si="6"/>
        <v/>
      </c>
      <c r="AD39" s="76"/>
      <c r="AE39" s="78"/>
      <c r="AF39" s="78"/>
      <c r="AG39" s="78"/>
    </row>
    <row r="40" spans="1:33" ht="11.25" customHeight="1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33" ht="11.25" customHeight="1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</row>
    <row r="42" spans="1:33" ht="11.25" customHeight="1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33" ht="11.25" customHeight="1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33" ht="11.25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33" ht="11.25" customHeight="1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33" ht="11.25" customHeight="1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33" ht="11.25" customHeight="1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33" ht="11.25" customHeight="1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ht="11.25" customHeight="1"/>
  </sheetData>
  <mergeCells count="9">
    <mergeCell ref="B3:T3"/>
    <mergeCell ref="W3:AO3"/>
    <mergeCell ref="B22:E22"/>
    <mergeCell ref="F22:H22"/>
    <mergeCell ref="N22:P22"/>
    <mergeCell ref="W22:Z22"/>
    <mergeCell ref="AA22:AC22"/>
    <mergeCell ref="A3:A4"/>
    <mergeCell ref="A22:A23"/>
  </mergeCells>
  <phoneticPr fontId="3"/>
  <printOptions horizontalCentered="1"/>
  <pageMargins left="0.39370078740157477" right="0.39370078740157477" top="0.78740157480314954" bottom="0.59055118110236215" header="0.19685039370078738" footer="0.19685039370078738"/>
  <pageSetup paperSize="9" fitToWidth="1" fitToHeight="1" orientation="landscape" usePrinterDefaults="1" horizontalDpi="6553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D24"/>
  <sheetViews>
    <sheetView view="pageBreakPreview" zoomScaleSheetLayoutView="100" workbookViewId="0">
      <selection activeCell="AA1" sqref="AA1"/>
    </sheetView>
  </sheetViews>
  <sheetFormatPr defaultRowHeight="9.6"/>
  <cols>
    <col min="1" max="1" width="6.125" style="1" customWidth="1"/>
    <col min="2" max="2" width="8" style="1" customWidth="1"/>
    <col min="3" max="3" width="5.125" style="1" customWidth="1"/>
    <col min="4" max="8" width="3.625" style="1" customWidth="1"/>
    <col min="9" max="11" width="4.625" style="1" customWidth="1"/>
    <col min="12" max="12" width="8" style="1" customWidth="1"/>
    <col min="13" max="25" width="4.625" style="1" customWidth="1"/>
    <col min="26" max="26" width="22.375" style="1" customWidth="1"/>
    <col min="27" max="54" width="4.625" style="1" customWidth="1"/>
    <col min="55" max="16384" width="9" style="1" customWidth="1"/>
  </cols>
  <sheetData>
    <row r="1" spans="1:56" s="2" customFormat="1" ht="21" customHeight="1">
      <c r="A1" s="6" t="s">
        <v>114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56" s="2" customFormat="1" ht="21" customHeight="1">
      <c r="A2" s="7" t="str">
        <f>"1.水質中試験　"&amp;AC2&amp;"年度分"</f>
        <v>1.水質中試験　年度分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93"/>
      <c r="Q2" s="20"/>
      <c r="V2" s="20"/>
      <c r="Y2" s="28"/>
      <c r="Z2" s="28"/>
      <c r="AB2" s="38" t="s">
        <v>58</v>
      </c>
      <c r="AC2" s="41"/>
      <c r="AD2" s="97"/>
      <c r="AE2" s="93"/>
    </row>
    <row r="3" spans="1:56" s="2" customFormat="1" ht="12" customHeight="1">
      <c r="A3" s="8" t="s">
        <v>43</v>
      </c>
      <c r="B3" s="81" t="s">
        <v>35</v>
      </c>
      <c r="C3" s="81" t="s">
        <v>111</v>
      </c>
      <c r="D3" s="81" t="s">
        <v>205</v>
      </c>
      <c r="E3" s="81" t="s">
        <v>110</v>
      </c>
      <c r="F3" s="15" t="s">
        <v>73</v>
      </c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4"/>
      <c r="AB3" s="81" t="s">
        <v>35</v>
      </c>
      <c r="AC3" s="81" t="s">
        <v>111</v>
      </c>
      <c r="AD3" s="81" t="s">
        <v>206</v>
      </c>
      <c r="AE3" s="81" t="s">
        <v>110</v>
      </c>
      <c r="AF3" s="15" t="s">
        <v>73</v>
      </c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4"/>
      <c r="BA3" s="81" t="s">
        <v>65</v>
      </c>
      <c r="BB3" s="99" t="s">
        <v>64</v>
      </c>
    </row>
    <row r="4" spans="1:56" s="3" customFormat="1" ht="48" customHeight="1">
      <c r="A4" s="9"/>
      <c r="B4" s="82"/>
      <c r="C4" s="84"/>
      <c r="D4" s="84"/>
      <c r="E4" s="84"/>
      <c r="F4" s="90" t="s">
        <v>99</v>
      </c>
      <c r="G4" s="90" t="s">
        <v>100</v>
      </c>
      <c r="H4" s="34" t="s">
        <v>101</v>
      </c>
      <c r="I4" s="34" t="s">
        <v>102</v>
      </c>
      <c r="J4" s="34" t="s">
        <v>104</v>
      </c>
      <c r="K4" s="34" t="s">
        <v>71</v>
      </c>
      <c r="L4" s="92" t="s">
        <v>230</v>
      </c>
      <c r="M4" s="92" t="s">
        <v>8</v>
      </c>
      <c r="N4" s="8" t="s">
        <v>122</v>
      </c>
      <c r="O4" s="8" t="s">
        <v>123</v>
      </c>
      <c r="P4" s="8" t="s">
        <v>124</v>
      </c>
      <c r="Q4" s="92" t="s">
        <v>23</v>
      </c>
      <c r="R4" s="92" t="s">
        <v>16</v>
      </c>
      <c r="S4" s="92"/>
      <c r="T4" s="92" t="s">
        <v>21</v>
      </c>
      <c r="U4" s="92" t="s">
        <v>9</v>
      </c>
      <c r="V4" s="92"/>
      <c r="W4" s="92"/>
      <c r="X4" s="92"/>
      <c r="Y4" s="92"/>
      <c r="Z4" s="3"/>
      <c r="AA4" s="3"/>
      <c r="AB4" s="82"/>
      <c r="AC4" s="84"/>
      <c r="AD4" s="84"/>
      <c r="AE4" s="84"/>
      <c r="AF4" s="90" t="s">
        <v>99</v>
      </c>
      <c r="AG4" s="90" t="s">
        <v>100</v>
      </c>
      <c r="AH4" s="34" t="s">
        <v>101</v>
      </c>
      <c r="AI4" s="34" t="s">
        <v>102</v>
      </c>
      <c r="AJ4" s="34" t="s">
        <v>104</v>
      </c>
      <c r="AK4" s="34" t="s">
        <v>71</v>
      </c>
      <c r="AL4" s="92" t="s">
        <v>230</v>
      </c>
      <c r="AM4" s="92" t="s">
        <v>8</v>
      </c>
      <c r="AN4" s="8" t="s">
        <v>122</v>
      </c>
      <c r="AO4" s="8" t="s">
        <v>123</v>
      </c>
      <c r="AP4" s="8" t="s">
        <v>124</v>
      </c>
      <c r="AQ4" s="92" t="s">
        <v>23</v>
      </c>
      <c r="AR4" s="92" t="s">
        <v>16</v>
      </c>
      <c r="AS4" s="92" t="s">
        <v>105</v>
      </c>
      <c r="AT4" s="92" t="s">
        <v>21</v>
      </c>
      <c r="AU4" s="92" t="s">
        <v>9</v>
      </c>
      <c r="AV4" s="92" t="s">
        <v>24</v>
      </c>
      <c r="AW4" s="92" t="s">
        <v>30</v>
      </c>
      <c r="AX4" s="92" t="s">
        <v>25</v>
      </c>
      <c r="AY4" s="92" t="s">
        <v>27</v>
      </c>
      <c r="AZ4" s="3"/>
      <c r="BA4" s="84"/>
      <c r="BB4" s="100"/>
      <c r="BC4" s="3"/>
      <c r="BD4" s="3"/>
    </row>
    <row r="5" spans="1:56" ht="11.4">
      <c r="A5" s="10"/>
      <c r="B5" s="21" t="s">
        <v>3</v>
      </c>
      <c r="C5" s="21" t="s">
        <v>14</v>
      </c>
      <c r="D5" s="21"/>
      <c r="E5" s="21" t="s">
        <v>106</v>
      </c>
      <c r="F5" s="21" t="s">
        <v>106</v>
      </c>
      <c r="G5" s="21" t="s">
        <v>107</v>
      </c>
      <c r="H5" s="21"/>
      <c r="I5" s="21" t="s">
        <v>108</v>
      </c>
      <c r="J5" s="21" t="s">
        <v>108</v>
      </c>
      <c r="K5" s="21" t="s">
        <v>108</v>
      </c>
      <c r="L5" s="21" t="s">
        <v>231</v>
      </c>
      <c r="M5" s="21" t="s">
        <v>108</v>
      </c>
      <c r="N5" s="21" t="s">
        <v>108</v>
      </c>
      <c r="O5" s="21" t="s">
        <v>108</v>
      </c>
      <c r="P5" s="21" t="s">
        <v>108</v>
      </c>
      <c r="Q5" s="21" t="s">
        <v>108</v>
      </c>
      <c r="R5" s="21" t="s">
        <v>108</v>
      </c>
      <c r="S5" s="21"/>
      <c r="T5" s="21" t="s">
        <v>108</v>
      </c>
      <c r="U5" s="21" t="s">
        <v>108</v>
      </c>
      <c r="V5" s="21"/>
      <c r="W5" s="21"/>
      <c r="X5" s="21"/>
      <c r="Y5" s="21"/>
      <c r="Z5" s="95"/>
      <c r="AA5" s="96"/>
      <c r="AB5" s="39" t="s">
        <v>3</v>
      </c>
      <c r="AC5" s="39" t="s">
        <v>14</v>
      </c>
      <c r="AD5" s="39"/>
      <c r="AE5" s="39" t="s">
        <v>106</v>
      </c>
      <c r="AF5" s="39" t="s">
        <v>106</v>
      </c>
      <c r="AG5" s="39" t="s">
        <v>107</v>
      </c>
      <c r="AH5" s="39"/>
      <c r="AI5" s="39" t="s">
        <v>108</v>
      </c>
      <c r="AJ5" s="39" t="s">
        <v>108</v>
      </c>
      <c r="AK5" s="39" t="s">
        <v>108</v>
      </c>
      <c r="AL5" s="39" t="s">
        <v>231</v>
      </c>
      <c r="AM5" s="39" t="s">
        <v>108</v>
      </c>
      <c r="AN5" s="39" t="s">
        <v>108</v>
      </c>
      <c r="AO5" s="39" t="s">
        <v>108</v>
      </c>
      <c r="AP5" s="39" t="s">
        <v>108</v>
      </c>
      <c r="AQ5" s="39" t="s">
        <v>108</v>
      </c>
      <c r="AR5" s="39" t="s">
        <v>108</v>
      </c>
      <c r="AS5" s="39" t="s">
        <v>108</v>
      </c>
      <c r="AT5" s="39" t="s">
        <v>108</v>
      </c>
      <c r="AU5" s="39" t="s">
        <v>108</v>
      </c>
      <c r="AV5" s="39" t="s">
        <v>108</v>
      </c>
      <c r="AW5" s="39" t="s">
        <v>108</v>
      </c>
      <c r="AX5" s="39" t="s">
        <v>108</v>
      </c>
      <c r="AY5" s="39" t="s">
        <v>108</v>
      </c>
      <c r="BA5" s="21" t="s">
        <v>3</v>
      </c>
      <c r="BB5" s="21" t="s">
        <v>26</v>
      </c>
    </row>
    <row r="6" spans="1:56" ht="11.25" customHeight="1">
      <c r="A6" s="79" t="s">
        <v>76</v>
      </c>
      <c r="B6" s="27"/>
      <c r="C6" s="27"/>
      <c r="D6" s="27"/>
      <c r="E6" s="27"/>
      <c r="F6" s="27"/>
      <c r="G6" s="27"/>
      <c r="H6" s="27"/>
      <c r="I6" s="27">
        <v>3</v>
      </c>
      <c r="J6" s="27">
        <v>3</v>
      </c>
      <c r="K6" s="27">
        <v>3</v>
      </c>
      <c r="L6" s="27">
        <v>2</v>
      </c>
      <c r="M6" s="27">
        <v>3</v>
      </c>
      <c r="N6" s="27">
        <v>3</v>
      </c>
      <c r="O6" s="27">
        <v>3</v>
      </c>
      <c r="P6" s="27">
        <v>3</v>
      </c>
      <c r="Q6" s="27">
        <v>3</v>
      </c>
      <c r="R6" s="27">
        <v>3</v>
      </c>
      <c r="S6" s="27"/>
      <c r="T6" s="27">
        <v>3</v>
      </c>
      <c r="U6" s="27">
        <v>3</v>
      </c>
      <c r="V6" s="27"/>
      <c r="W6" s="27"/>
      <c r="X6" s="27"/>
      <c r="Y6" s="27"/>
      <c r="Z6" s="31"/>
      <c r="AA6" s="37"/>
      <c r="AB6" s="12"/>
      <c r="AC6" s="12"/>
      <c r="AD6" s="12"/>
      <c r="AE6" s="12"/>
      <c r="AF6" s="44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45"/>
      <c r="BA6" s="47"/>
      <c r="BB6" s="47"/>
      <c r="BC6" s="57"/>
      <c r="BD6" s="57"/>
    </row>
    <row r="7" spans="1:56" ht="11.25" customHeight="1">
      <c r="A7" s="79" t="s">
        <v>52</v>
      </c>
      <c r="B7" s="22">
        <v>0</v>
      </c>
      <c r="C7" s="27">
        <v>1</v>
      </c>
      <c r="D7" s="27"/>
      <c r="E7" s="27">
        <v>0</v>
      </c>
      <c r="F7" s="27">
        <v>0</v>
      </c>
      <c r="G7" s="27">
        <v>0</v>
      </c>
      <c r="H7" s="27">
        <v>1</v>
      </c>
      <c r="I7" s="27">
        <v>1</v>
      </c>
      <c r="J7" s="27">
        <v>1</v>
      </c>
      <c r="K7" s="27">
        <v>1</v>
      </c>
      <c r="L7" s="27">
        <v>0</v>
      </c>
      <c r="M7" s="27">
        <v>1</v>
      </c>
      <c r="N7" s="27">
        <v>1</v>
      </c>
      <c r="O7" s="27">
        <v>1</v>
      </c>
      <c r="P7" s="27">
        <v>1</v>
      </c>
      <c r="Q7" s="27">
        <v>1</v>
      </c>
      <c r="R7" s="27">
        <v>1</v>
      </c>
      <c r="S7" s="27"/>
      <c r="T7" s="27">
        <v>1</v>
      </c>
      <c r="U7" s="27">
        <v>0</v>
      </c>
      <c r="V7" s="27"/>
      <c r="W7" s="27"/>
      <c r="X7" s="27"/>
      <c r="Y7" s="27"/>
      <c r="Z7" s="31"/>
      <c r="AA7" s="37"/>
      <c r="AB7" s="12"/>
      <c r="AC7" s="12"/>
      <c r="AD7" s="12"/>
      <c r="AE7" s="12"/>
      <c r="AF7" s="12"/>
      <c r="AG7" s="98"/>
      <c r="AH7" s="12"/>
      <c r="AI7" s="12"/>
      <c r="AJ7" s="12"/>
      <c r="AK7" s="12"/>
      <c r="AL7" s="12"/>
      <c r="AM7" s="12"/>
      <c r="AN7" s="12"/>
      <c r="AO7" s="12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95"/>
      <c r="BA7" s="44"/>
      <c r="BB7" s="40"/>
      <c r="BC7" s="4"/>
      <c r="BD7" s="4"/>
    </row>
    <row r="8" spans="1:56" ht="11.25" customHeight="1">
      <c r="A8" s="38">
        <v>4</v>
      </c>
      <c r="B8" s="83" t="str">
        <f t="shared" ref="B8:C19" si="0">IF(AB8="","",TEXT(ROUND(AB8,(IF(B$6="",100,B$6)-1)-INT(LOG(ABS(AB8)+(AB8=0)))),"#,##0"&amp;IF(INT(LOG(ABS(ROUND(AB8,(IF(B$6="",100,B$6)-1)-INT(LOG(ABS(AB8)+(AB8=0)))))+(ROUND(AB8,(IF(B$6="",100,B$6)-1)-INT(LOG(ABS(AB8)+(AB8=0))))=0)))+1&gt;=IF(B$6="",100,B$6),"",IF(B$7&gt;0,".","")&amp;REPT("0",IF(IF(B$6="",100,B$6)-INT(LOG(ABS(ROUND(AB8,(IF(B$6="",100,B$6)-1)-INT(LOG(ABS(AB8)+(AB8=0)))))+(ROUND(AB8,(IF(B$6="",100,B$6)-1)-INT(LOG(ABS(AB8)+(AB8=0))))=0)))-1&gt;B$7,B$7,IF(B$6="",100,B$6)-INT(LOG(ABS(ROUND(AB8,(IF(B$6="",100,B$6)-1)-INT(LOG(ABS(AB8)+(AB8=0)))))+(ROUND(AB8,(IF(B$6="",100,B$6)-1)-INT(LOG(ABS(AB8)+(AB8=0))))=0)))-1)))))</f>
        <v/>
      </c>
      <c r="C8" s="83" t="str">
        <f t="shared" si="0"/>
        <v/>
      </c>
      <c r="D8" s="83" t="str">
        <f t="shared" ref="D8:D19" si="1">IF(AD8="","",AD8)</f>
        <v/>
      </c>
      <c r="E8" s="83" t="str">
        <f t="shared" ref="E8:R19" si="2">IF(AE8="","",TEXT(ROUND(AE8,(IF(E$6="",100,E$6)-1)-INT(LOG(ABS(AE8)+(AE8=0)))),"#,##0"&amp;IF(INT(LOG(ABS(ROUND(AE8,(IF(E$6="",100,E$6)-1)-INT(LOG(ABS(AE8)+(AE8=0)))))+(ROUND(AE8,(IF(E$6="",100,E$6)-1)-INT(LOG(ABS(AE8)+(AE8=0))))=0)))+1&gt;=IF(E$6="",100,E$6),"",IF(E$7&gt;0,".","")&amp;REPT("0",IF(IF(E$6="",100,E$6)-INT(LOG(ABS(ROUND(AE8,(IF(E$6="",100,E$6)-1)-INT(LOG(ABS(AE8)+(AE8=0)))))+(ROUND(AE8,(IF(E$6="",100,E$6)-1)-INT(LOG(ABS(AE8)+(AE8=0))))=0)))-1&gt;E$7,E$7,IF(E$6="",100,E$6)-INT(LOG(ABS(ROUND(AE8,(IF(E$6="",100,E$6)-1)-INT(LOG(ABS(AE8)+(AE8=0)))))+(ROUND(AE8,(IF(E$6="",100,E$6)-1)-INT(LOG(ABS(AE8)+(AE8=0))))=0)))-1)))))</f>
        <v/>
      </c>
      <c r="F8" s="83" t="str">
        <f t="shared" si="2"/>
        <v/>
      </c>
      <c r="G8" s="83" t="str">
        <f t="shared" si="2"/>
        <v/>
      </c>
      <c r="H8" s="83" t="str">
        <f t="shared" si="2"/>
        <v/>
      </c>
      <c r="I8" s="23" t="str">
        <f t="shared" si="2"/>
        <v/>
      </c>
      <c r="J8" s="23" t="str">
        <f t="shared" si="2"/>
        <v/>
      </c>
      <c r="K8" s="23" t="str">
        <f t="shared" si="2"/>
        <v/>
      </c>
      <c r="L8" s="23" t="str">
        <f t="shared" si="2"/>
        <v/>
      </c>
      <c r="M8" s="23" t="str">
        <f t="shared" si="2"/>
        <v/>
      </c>
      <c r="N8" s="23" t="str">
        <f t="shared" si="2"/>
        <v/>
      </c>
      <c r="O8" s="23" t="str">
        <f t="shared" si="2"/>
        <v/>
      </c>
      <c r="P8" s="23" t="str">
        <f t="shared" si="2"/>
        <v/>
      </c>
      <c r="Q8" s="23" t="str">
        <f t="shared" si="2"/>
        <v/>
      </c>
      <c r="R8" s="23" t="str">
        <f t="shared" si="2"/>
        <v/>
      </c>
      <c r="S8" s="23"/>
      <c r="T8" s="23" t="str">
        <f t="shared" ref="T8:U19" si="3">IF(AT8="","",TEXT(ROUND(AT8,(IF(T$6="",100,T$6)-1)-INT(LOG(ABS(AT8)+(AT8=0)))),"#,##0"&amp;IF(INT(LOG(ABS(ROUND(AT8,(IF(T$6="",100,T$6)-1)-INT(LOG(ABS(AT8)+(AT8=0)))))+(ROUND(AT8,(IF(T$6="",100,T$6)-1)-INT(LOG(ABS(AT8)+(AT8=0))))=0)))+1&gt;=IF(T$6="",100,T$6),"",IF(T$7&gt;0,".","")&amp;REPT("0",IF(IF(T$6="",100,T$6)-INT(LOG(ABS(ROUND(AT8,(IF(T$6="",100,T$6)-1)-INT(LOG(ABS(AT8)+(AT8=0)))))+(ROUND(AT8,(IF(T$6="",100,T$6)-1)-INT(LOG(ABS(AT8)+(AT8=0))))=0)))-1&gt;T$7,T$7,IF(T$6="",100,T$6)-INT(LOG(ABS(ROUND(AT8,(IF(T$6="",100,T$6)-1)-INT(LOG(ABS(AT8)+(AT8=0)))))+(ROUND(AT8,(IF(T$6="",100,T$6)-1)-INT(LOG(ABS(AT8)+(AT8=0))))=0)))-1)))))</f>
        <v/>
      </c>
      <c r="U8" s="23" t="str">
        <f t="shared" si="3"/>
        <v/>
      </c>
      <c r="V8" s="23"/>
      <c r="W8" s="23"/>
      <c r="X8" s="23"/>
      <c r="Y8" s="23"/>
      <c r="Z8" s="95"/>
      <c r="AA8" s="96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BA8" s="44"/>
      <c r="BB8" s="40">
        <f>DATEDIF(DATE(AC2,4,1),DATE(AC2+1,3,31),"d")+1</f>
        <v>365</v>
      </c>
    </row>
    <row r="9" spans="1:56" ht="11.25" customHeight="1">
      <c r="A9" s="38">
        <v>5</v>
      </c>
      <c r="B9" s="83" t="str">
        <f t="shared" si="0"/>
        <v/>
      </c>
      <c r="C9" s="83" t="str">
        <f t="shared" si="0"/>
        <v/>
      </c>
      <c r="D9" s="83" t="str">
        <f t="shared" si="1"/>
        <v/>
      </c>
      <c r="E9" s="83" t="str">
        <f t="shared" si="2"/>
        <v/>
      </c>
      <c r="F9" s="83" t="str">
        <f t="shared" si="2"/>
        <v/>
      </c>
      <c r="G9" s="83" t="str">
        <f t="shared" si="2"/>
        <v/>
      </c>
      <c r="H9" s="83" t="str">
        <f t="shared" si="2"/>
        <v/>
      </c>
      <c r="I9" s="23" t="str">
        <f t="shared" si="2"/>
        <v/>
      </c>
      <c r="J9" s="23" t="str">
        <f t="shared" si="2"/>
        <v/>
      </c>
      <c r="K9" s="23" t="str">
        <f t="shared" si="2"/>
        <v/>
      </c>
      <c r="L9" s="23" t="str">
        <f t="shared" si="2"/>
        <v/>
      </c>
      <c r="M9" s="23" t="str">
        <f t="shared" si="2"/>
        <v/>
      </c>
      <c r="N9" s="23" t="str">
        <f t="shared" si="2"/>
        <v/>
      </c>
      <c r="O9" s="23" t="str">
        <f t="shared" si="2"/>
        <v/>
      </c>
      <c r="P9" s="23" t="str">
        <f t="shared" si="2"/>
        <v/>
      </c>
      <c r="Q9" s="23" t="str">
        <f t="shared" si="2"/>
        <v/>
      </c>
      <c r="R9" s="23" t="str">
        <f t="shared" si="2"/>
        <v/>
      </c>
      <c r="S9" s="23"/>
      <c r="T9" s="23" t="str">
        <f t="shared" si="3"/>
        <v/>
      </c>
      <c r="U9" s="23" t="str">
        <f t="shared" si="3"/>
        <v/>
      </c>
      <c r="V9" s="23"/>
      <c r="W9" s="23"/>
      <c r="X9" s="23"/>
      <c r="Y9" s="23"/>
      <c r="Z9" s="95"/>
      <c r="AA9" s="96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</row>
    <row r="10" spans="1:56" ht="11.25" customHeight="1">
      <c r="A10" s="38">
        <v>6</v>
      </c>
      <c r="B10" s="83" t="str">
        <f t="shared" si="0"/>
        <v/>
      </c>
      <c r="C10" s="83" t="str">
        <f t="shared" si="0"/>
        <v/>
      </c>
      <c r="D10" s="83" t="str">
        <f t="shared" si="1"/>
        <v/>
      </c>
      <c r="E10" s="83" t="str">
        <f t="shared" si="2"/>
        <v/>
      </c>
      <c r="F10" s="83" t="str">
        <f t="shared" si="2"/>
        <v/>
      </c>
      <c r="G10" s="83" t="str">
        <f t="shared" si="2"/>
        <v/>
      </c>
      <c r="H10" s="83" t="str">
        <f t="shared" si="2"/>
        <v/>
      </c>
      <c r="I10" s="23" t="str">
        <f t="shared" si="2"/>
        <v/>
      </c>
      <c r="J10" s="23" t="str">
        <f t="shared" si="2"/>
        <v/>
      </c>
      <c r="K10" s="23" t="str">
        <f t="shared" si="2"/>
        <v/>
      </c>
      <c r="L10" s="23" t="str">
        <f t="shared" si="2"/>
        <v/>
      </c>
      <c r="M10" s="23" t="str">
        <f t="shared" si="2"/>
        <v/>
      </c>
      <c r="N10" s="23" t="str">
        <f t="shared" si="2"/>
        <v/>
      </c>
      <c r="O10" s="23" t="str">
        <f t="shared" si="2"/>
        <v/>
      </c>
      <c r="P10" s="23" t="str">
        <f t="shared" si="2"/>
        <v/>
      </c>
      <c r="Q10" s="23" t="str">
        <f t="shared" si="2"/>
        <v/>
      </c>
      <c r="R10" s="23" t="str">
        <f t="shared" si="2"/>
        <v/>
      </c>
      <c r="S10" s="23"/>
      <c r="T10" s="23" t="str">
        <f t="shared" si="3"/>
        <v/>
      </c>
      <c r="U10" s="23" t="str">
        <f t="shared" si="3"/>
        <v/>
      </c>
      <c r="V10" s="23"/>
      <c r="W10" s="23"/>
      <c r="X10" s="23"/>
      <c r="Y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</row>
    <row r="11" spans="1:56" ht="11.25" customHeight="1">
      <c r="A11" s="38">
        <v>7</v>
      </c>
      <c r="B11" s="83" t="str">
        <f t="shared" si="0"/>
        <v/>
      </c>
      <c r="C11" s="83" t="str">
        <f t="shared" si="0"/>
        <v/>
      </c>
      <c r="D11" s="83" t="str">
        <f t="shared" si="1"/>
        <v/>
      </c>
      <c r="E11" s="83" t="str">
        <f t="shared" si="2"/>
        <v/>
      </c>
      <c r="F11" s="83" t="str">
        <f t="shared" si="2"/>
        <v/>
      </c>
      <c r="G11" s="83" t="str">
        <f t="shared" si="2"/>
        <v/>
      </c>
      <c r="H11" s="83" t="str">
        <f t="shared" si="2"/>
        <v/>
      </c>
      <c r="I11" s="23" t="str">
        <f t="shared" si="2"/>
        <v/>
      </c>
      <c r="J11" s="23" t="str">
        <f t="shared" si="2"/>
        <v/>
      </c>
      <c r="K11" s="23" t="str">
        <f t="shared" si="2"/>
        <v/>
      </c>
      <c r="L11" s="23" t="str">
        <f t="shared" si="2"/>
        <v/>
      </c>
      <c r="M11" s="23" t="str">
        <f t="shared" si="2"/>
        <v/>
      </c>
      <c r="N11" s="23" t="str">
        <f t="shared" si="2"/>
        <v/>
      </c>
      <c r="O11" s="23" t="str">
        <f t="shared" si="2"/>
        <v/>
      </c>
      <c r="P11" s="23" t="str">
        <f t="shared" si="2"/>
        <v/>
      </c>
      <c r="Q11" s="23" t="str">
        <f t="shared" si="2"/>
        <v/>
      </c>
      <c r="R11" s="23" t="str">
        <f t="shared" si="2"/>
        <v/>
      </c>
      <c r="S11" s="23"/>
      <c r="T11" s="23" t="str">
        <f t="shared" si="3"/>
        <v/>
      </c>
      <c r="U11" s="23" t="str">
        <f t="shared" si="3"/>
        <v/>
      </c>
      <c r="V11" s="23"/>
      <c r="W11" s="23"/>
      <c r="X11" s="23"/>
      <c r="Y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</row>
    <row r="12" spans="1:56" ht="11.25" customHeight="1">
      <c r="A12" s="38">
        <v>8</v>
      </c>
      <c r="B12" s="83" t="str">
        <f t="shared" si="0"/>
        <v/>
      </c>
      <c r="C12" s="83" t="str">
        <f t="shared" si="0"/>
        <v/>
      </c>
      <c r="D12" s="83" t="str">
        <f t="shared" si="1"/>
        <v/>
      </c>
      <c r="E12" s="83" t="str">
        <f t="shared" si="2"/>
        <v/>
      </c>
      <c r="F12" s="83" t="str">
        <f t="shared" si="2"/>
        <v/>
      </c>
      <c r="G12" s="83" t="str">
        <f t="shared" si="2"/>
        <v/>
      </c>
      <c r="H12" s="83" t="str">
        <f t="shared" si="2"/>
        <v/>
      </c>
      <c r="I12" s="23" t="str">
        <f t="shared" si="2"/>
        <v/>
      </c>
      <c r="J12" s="23" t="str">
        <f t="shared" si="2"/>
        <v/>
      </c>
      <c r="K12" s="23" t="str">
        <f t="shared" si="2"/>
        <v/>
      </c>
      <c r="L12" s="23" t="str">
        <f t="shared" si="2"/>
        <v/>
      </c>
      <c r="M12" s="23" t="str">
        <f t="shared" si="2"/>
        <v/>
      </c>
      <c r="N12" s="23" t="str">
        <f t="shared" si="2"/>
        <v/>
      </c>
      <c r="O12" s="23" t="str">
        <f t="shared" si="2"/>
        <v/>
      </c>
      <c r="P12" s="23" t="str">
        <f t="shared" si="2"/>
        <v/>
      </c>
      <c r="Q12" s="23" t="str">
        <f t="shared" si="2"/>
        <v/>
      </c>
      <c r="R12" s="23" t="str">
        <f t="shared" si="2"/>
        <v/>
      </c>
      <c r="S12" s="23"/>
      <c r="T12" s="23" t="str">
        <f t="shared" si="3"/>
        <v/>
      </c>
      <c r="U12" s="23" t="str">
        <f t="shared" si="3"/>
        <v/>
      </c>
      <c r="V12" s="23"/>
      <c r="W12" s="23"/>
      <c r="X12" s="23"/>
      <c r="Y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</row>
    <row r="13" spans="1:56" ht="11.25" customHeight="1">
      <c r="A13" s="38">
        <v>9</v>
      </c>
      <c r="B13" s="83" t="str">
        <f t="shared" si="0"/>
        <v/>
      </c>
      <c r="C13" s="83" t="str">
        <f t="shared" si="0"/>
        <v/>
      </c>
      <c r="D13" s="83" t="str">
        <f t="shared" si="1"/>
        <v/>
      </c>
      <c r="E13" s="83" t="str">
        <f t="shared" si="2"/>
        <v/>
      </c>
      <c r="F13" s="83" t="str">
        <f t="shared" si="2"/>
        <v/>
      </c>
      <c r="G13" s="83" t="str">
        <f t="shared" si="2"/>
        <v/>
      </c>
      <c r="H13" s="83" t="str">
        <f t="shared" si="2"/>
        <v/>
      </c>
      <c r="I13" s="23" t="str">
        <f t="shared" si="2"/>
        <v/>
      </c>
      <c r="J13" s="23" t="str">
        <f t="shared" si="2"/>
        <v/>
      </c>
      <c r="K13" s="23" t="str">
        <f t="shared" si="2"/>
        <v/>
      </c>
      <c r="L13" s="23" t="str">
        <f t="shared" si="2"/>
        <v/>
      </c>
      <c r="M13" s="23" t="str">
        <f t="shared" si="2"/>
        <v/>
      </c>
      <c r="N13" s="23" t="str">
        <f t="shared" si="2"/>
        <v/>
      </c>
      <c r="O13" s="23" t="str">
        <f t="shared" si="2"/>
        <v/>
      </c>
      <c r="P13" s="23" t="str">
        <f t="shared" si="2"/>
        <v/>
      </c>
      <c r="Q13" s="23" t="str">
        <f t="shared" si="2"/>
        <v/>
      </c>
      <c r="R13" s="23" t="str">
        <f t="shared" si="2"/>
        <v/>
      </c>
      <c r="S13" s="23"/>
      <c r="T13" s="23" t="str">
        <f t="shared" si="3"/>
        <v/>
      </c>
      <c r="U13" s="23" t="str">
        <f t="shared" si="3"/>
        <v/>
      </c>
      <c r="V13" s="23"/>
      <c r="W13" s="23"/>
      <c r="X13" s="23"/>
      <c r="Y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</row>
    <row r="14" spans="1:56" ht="11.25" customHeight="1">
      <c r="A14" s="38">
        <v>10</v>
      </c>
      <c r="B14" s="83" t="str">
        <f t="shared" si="0"/>
        <v/>
      </c>
      <c r="C14" s="83" t="str">
        <f t="shared" si="0"/>
        <v/>
      </c>
      <c r="D14" s="83" t="str">
        <f t="shared" si="1"/>
        <v/>
      </c>
      <c r="E14" s="83" t="str">
        <f t="shared" si="2"/>
        <v/>
      </c>
      <c r="F14" s="83" t="str">
        <f t="shared" si="2"/>
        <v/>
      </c>
      <c r="G14" s="83" t="str">
        <f t="shared" si="2"/>
        <v/>
      </c>
      <c r="H14" s="83" t="str">
        <f t="shared" si="2"/>
        <v/>
      </c>
      <c r="I14" s="23" t="str">
        <f t="shared" si="2"/>
        <v/>
      </c>
      <c r="J14" s="23" t="str">
        <f t="shared" si="2"/>
        <v/>
      </c>
      <c r="K14" s="23" t="str">
        <f t="shared" si="2"/>
        <v/>
      </c>
      <c r="L14" s="23" t="str">
        <f t="shared" si="2"/>
        <v/>
      </c>
      <c r="M14" s="23" t="str">
        <f t="shared" si="2"/>
        <v/>
      </c>
      <c r="N14" s="23" t="str">
        <f t="shared" si="2"/>
        <v/>
      </c>
      <c r="O14" s="23" t="str">
        <f t="shared" si="2"/>
        <v/>
      </c>
      <c r="P14" s="23" t="str">
        <f t="shared" si="2"/>
        <v/>
      </c>
      <c r="Q14" s="23" t="str">
        <f t="shared" si="2"/>
        <v/>
      </c>
      <c r="R14" s="23" t="str">
        <f t="shared" si="2"/>
        <v/>
      </c>
      <c r="S14" s="23"/>
      <c r="T14" s="23" t="str">
        <f t="shared" si="3"/>
        <v/>
      </c>
      <c r="U14" s="23" t="str">
        <f t="shared" si="3"/>
        <v/>
      </c>
      <c r="V14" s="23"/>
      <c r="W14" s="23"/>
      <c r="X14" s="23"/>
      <c r="Y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</row>
    <row r="15" spans="1:56" ht="11.25" customHeight="1">
      <c r="A15" s="38">
        <v>11</v>
      </c>
      <c r="B15" s="83" t="str">
        <f t="shared" si="0"/>
        <v/>
      </c>
      <c r="C15" s="83" t="str">
        <f t="shared" si="0"/>
        <v/>
      </c>
      <c r="D15" s="83" t="str">
        <f t="shared" si="1"/>
        <v/>
      </c>
      <c r="E15" s="83" t="str">
        <f t="shared" si="2"/>
        <v/>
      </c>
      <c r="F15" s="83" t="str">
        <f t="shared" si="2"/>
        <v/>
      </c>
      <c r="G15" s="83" t="str">
        <f t="shared" si="2"/>
        <v/>
      </c>
      <c r="H15" s="83" t="str">
        <f t="shared" si="2"/>
        <v/>
      </c>
      <c r="I15" s="23" t="str">
        <f t="shared" si="2"/>
        <v/>
      </c>
      <c r="J15" s="23" t="str">
        <f t="shared" si="2"/>
        <v/>
      </c>
      <c r="K15" s="23" t="str">
        <f t="shared" si="2"/>
        <v/>
      </c>
      <c r="L15" s="23" t="str">
        <f t="shared" si="2"/>
        <v/>
      </c>
      <c r="M15" s="23" t="str">
        <f t="shared" si="2"/>
        <v/>
      </c>
      <c r="N15" s="23" t="str">
        <f t="shared" si="2"/>
        <v/>
      </c>
      <c r="O15" s="23" t="str">
        <f t="shared" si="2"/>
        <v/>
      </c>
      <c r="P15" s="23" t="str">
        <f t="shared" si="2"/>
        <v/>
      </c>
      <c r="Q15" s="23" t="str">
        <f t="shared" si="2"/>
        <v/>
      </c>
      <c r="R15" s="23" t="str">
        <f t="shared" si="2"/>
        <v/>
      </c>
      <c r="S15" s="23"/>
      <c r="T15" s="23" t="str">
        <f t="shared" si="3"/>
        <v/>
      </c>
      <c r="U15" s="23" t="str">
        <f t="shared" si="3"/>
        <v/>
      </c>
      <c r="V15" s="23"/>
      <c r="W15" s="23"/>
      <c r="X15" s="23"/>
      <c r="Y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</row>
    <row r="16" spans="1:56" ht="11.25" customHeight="1">
      <c r="A16" s="38">
        <v>12</v>
      </c>
      <c r="B16" s="83" t="str">
        <f t="shared" si="0"/>
        <v/>
      </c>
      <c r="C16" s="83" t="str">
        <f t="shared" si="0"/>
        <v/>
      </c>
      <c r="D16" s="83" t="str">
        <f t="shared" si="1"/>
        <v/>
      </c>
      <c r="E16" s="83" t="str">
        <f t="shared" si="2"/>
        <v/>
      </c>
      <c r="F16" s="83" t="str">
        <f t="shared" si="2"/>
        <v/>
      </c>
      <c r="G16" s="83" t="str">
        <f t="shared" si="2"/>
        <v/>
      </c>
      <c r="H16" s="83" t="str">
        <f t="shared" si="2"/>
        <v/>
      </c>
      <c r="I16" s="23" t="str">
        <f t="shared" si="2"/>
        <v/>
      </c>
      <c r="J16" s="23" t="str">
        <f t="shared" si="2"/>
        <v/>
      </c>
      <c r="K16" s="23" t="str">
        <f t="shared" si="2"/>
        <v/>
      </c>
      <c r="L16" s="23" t="str">
        <f t="shared" si="2"/>
        <v/>
      </c>
      <c r="M16" s="23" t="str">
        <f t="shared" si="2"/>
        <v/>
      </c>
      <c r="N16" s="23" t="str">
        <f t="shared" si="2"/>
        <v/>
      </c>
      <c r="O16" s="23" t="str">
        <f t="shared" si="2"/>
        <v/>
      </c>
      <c r="P16" s="23" t="str">
        <f t="shared" si="2"/>
        <v/>
      </c>
      <c r="Q16" s="23" t="str">
        <f t="shared" si="2"/>
        <v/>
      </c>
      <c r="R16" s="23" t="str">
        <f t="shared" si="2"/>
        <v/>
      </c>
      <c r="S16" s="23"/>
      <c r="T16" s="23" t="str">
        <f t="shared" si="3"/>
        <v/>
      </c>
      <c r="U16" s="23" t="str">
        <f t="shared" si="3"/>
        <v/>
      </c>
      <c r="V16" s="23"/>
      <c r="W16" s="23"/>
      <c r="X16" s="23"/>
      <c r="Y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</row>
    <row r="17" spans="1:51" ht="11.25" customHeight="1">
      <c r="A17" s="38">
        <v>1</v>
      </c>
      <c r="B17" s="83" t="str">
        <f t="shared" si="0"/>
        <v/>
      </c>
      <c r="C17" s="83" t="str">
        <f t="shared" si="0"/>
        <v/>
      </c>
      <c r="D17" s="83" t="str">
        <f t="shared" si="1"/>
        <v/>
      </c>
      <c r="E17" s="83" t="str">
        <f t="shared" si="2"/>
        <v/>
      </c>
      <c r="F17" s="83" t="str">
        <f t="shared" si="2"/>
        <v/>
      </c>
      <c r="G17" s="83" t="str">
        <f t="shared" si="2"/>
        <v/>
      </c>
      <c r="H17" s="83" t="str">
        <f t="shared" si="2"/>
        <v/>
      </c>
      <c r="I17" s="23" t="str">
        <f t="shared" si="2"/>
        <v/>
      </c>
      <c r="J17" s="23" t="str">
        <f t="shared" si="2"/>
        <v/>
      </c>
      <c r="K17" s="23" t="str">
        <f t="shared" si="2"/>
        <v/>
      </c>
      <c r="L17" s="23" t="str">
        <f t="shared" si="2"/>
        <v/>
      </c>
      <c r="M17" s="23" t="str">
        <f t="shared" si="2"/>
        <v/>
      </c>
      <c r="N17" s="23" t="str">
        <f t="shared" si="2"/>
        <v/>
      </c>
      <c r="O17" s="23" t="str">
        <f t="shared" si="2"/>
        <v/>
      </c>
      <c r="P17" s="23" t="str">
        <f t="shared" si="2"/>
        <v/>
      </c>
      <c r="Q17" s="23" t="str">
        <f t="shared" si="2"/>
        <v/>
      </c>
      <c r="R17" s="23" t="str">
        <f t="shared" si="2"/>
        <v/>
      </c>
      <c r="S17" s="23"/>
      <c r="T17" s="23" t="str">
        <f t="shared" si="3"/>
        <v/>
      </c>
      <c r="U17" s="23" t="str">
        <f t="shared" si="3"/>
        <v/>
      </c>
      <c r="V17" s="23"/>
      <c r="W17" s="23"/>
      <c r="X17" s="23"/>
      <c r="Y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</row>
    <row r="18" spans="1:51" ht="11.25" customHeight="1">
      <c r="A18" s="38">
        <v>2</v>
      </c>
      <c r="B18" s="83" t="str">
        <f t="shared" si="0"/>
        <v/>
      </c>
      <c r="C18" s="83" t="str">
        <f t="shared" si="0"/>
        <v/>
      </c>
      <c r="D18" s="83" t="str">
        <f t="shared" si="1"/>
        <v/>
      </c>
      <c r="E18" s="83" t="str">
        <f t="shared" si="2"/>
        <v/>
      </c>
      <c r="F18" s="83" t="str">
        <f t="shared" si="2"/>
        <v/>
      </c>
      <c r="G18" s="83" t="str">
        <f t="shared" si="2"/>
        <v/>
      </c>
      <c r="H18" s="83" t="str">
        <f t="shared" si="2"/>
        <v/>
      </c>
      <c r="I18" s="23" t="str">
        <f t="shared" si="2"/>
        <v/>
      </c>
      <c r="J18" s="23" t="str">
        <f t="shared" si="2"/>
        <v/>
      </c>
      <c r="K18" s="23" t="str">
        <f t="shared" si="2"/>
        <v/>
      </c>
      <c r="L18" s="23" t="str">
        <f t="shared" si="2"/>
        <v/>
      </c>
      <c r="M18" s="23" t="str">
        <f t="shared" si="2"/>
        <v/>
      </c>
      <c r="N18" s="23" t="str">
        <f t="shared" si="2"/>
        <v/>
      </c>
      <c r="O18" s="23" t="str">
        <f t="shared" si="2"/>
        <v/>
      </c>
      <c r="P18" s="23" t="str">
        <f t="shared" si="2"/>
        <v/>
      </c>
      <c r="Q18" s="23" t="str">
        <f t="shared" si="2"/>
        <v/>
      </c>
      <c r="R18" s="23" t="str">
        <f t="shared" si="2"/>
        <v/>
      </c>
      <c r="S18" s="23"/>
      <c r="T18" s="23" t="str">
        <f t="shared" si="3"/>
        <v/>
      </c>
      <c r="U18" s="23" t="str">
        <f t="shared" si="3"/>
        <v/>
      </c>
      <c r="V18" s="23"/>
      <c r="W18" s="23"/>
      <c r="X18" s="23"/>
      <c r="Y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</row>
    <row r="19" spans="1:51" ht="11.25" customHeight="1">
      <c r="A19" s="38">
        <v>3</v>
      </c>
      <c r="B19" s="83" t="str">
        <f t="shared" si="0"/>
        <v/>
      </c>
      <c r="C19" s="85" t="str">
        <f t="shared" si="0"/>
        <v/>
      </c>
      <c r="D19" s="87" t="str">
        <f t="shared" si="1"/>
        <v/>
      </c>
      <c r="E19" s="83" t="str">
        <f t="shared" si="2"/>
        <v/>
      </c>
      <c r="F19" s="83" t="str">
        <f t="shared" si="2"/>
        <v/>
      </c>
      <c r="G19" s="83" t="str">
        <f t="shared" si="2"/>
        <v/>
      </c>
      <c r="H19" s="83" t="str">
        <f t="shared" si="2"/>
        <v/>
      </c>
      <c r="I19" s="24" t="str">
        <f t="shared" si="2"/>
        <v/>
      </c>
      <c r="J19" s="24" t="str">
        <f t="shared" si="2"/>
        <v/>
      </c>
      <c r="K19" s="24" t="str">
        <f t="shared" si="2"/>
        <v/>
      </c>
      <c r="L19" s="24" t="str">
        <f t="shared" si="2"/>
        <v/>
      </c>
      <c r="M19" s="24" t="str">
        <f t="shared" si="2"/>
        <v/>
      </c>
      <c r="N19" s="24" t="str">
        <f t="shared" si="2"/>
        <v/>
      </c>
      <c r="O19" s="24" t="str">
        <f t="shared" si="2"/>
        <v/>
      </c>
      <c r="P19" s="24" t="str">
        <f t="shared" si="2"/>
        <v/>
      </c>
      <c r="Q19" s="24" t="str">
        <f t="shared" si="2"/>
        <v/>
      </c>
      <c r="R19" s="24" t="str">
        <f t="shared" si="2"/>
        <v/>
      </c>
      <c r="S19" s="24"/>
      <c r="T19" s="24" t="str">
        <f t="shared" si="3"/>
        <v/>
      </c>
      <c r="U19" s="24" t="str">
        <f t="shared" si="3"/>
        <v/>
      </c>
      <c r="V19" s="24"/>
      <c r="W19" s="24"/>
      <c r="X19" s="24"/>
      <c r="Y19" s="24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</row>
    <row r="20" spans="1:51" ht="11.25" customHeight="1">
      <c r="A20" s="14" t="s">
        <v>46</v>
      </c>
      <c r="B20" s="26" t="s">
        <v>5</v>
      </c>
      <c r="C20" s="86" t="str">
        <f>IF(AC20="","",TEXT(ROUND(AC20,(IF(C$6="",100,C$6)-1)-INT(LOG(ABS(AC20)+(AC20=0)))),"#,##0"&amp;IF(INT(LOG(ABS(ROUND(AC20,(IF(C$6="",100,C$6)-1)-INT(LOG(ABS(AC20)+(AC20=0)))))+(ROUND(AC20,(IF(C$6="",100,C$6)-1)-INT(LOG(ABS(AC20)+(AC20=0))))=0)))+1&gt;=IF(C$6="",100,C$6),"",IF(C$7&gt;0,".","")&amp;REPT("0",IF(IF(C$6="",100,C$6)-INT(LOG(ABS(ROUND(AC20,(IF(C$6="",100,C$6)-1)-INT(LOG(ABS(AC20)+(AC20=0)))))+(ROUND(AC20,(IF(C$6="",100,C$6)-1)-INT(LOG(ABS(AC20)+(AC20=0))))=0)))-1&gt;C$7,C$7,IF(C$6="",100,C$6)-INT(LOG(ABS(ROUND(AC20,(IF(C$6="",100,C$6)-1)-INT(LOG(ABS(AC20)+(AC20=0)))))+(ROUND(AC20,(IF(C$6="",100,C$6)-1)-INT(LOG(ABS(AC20)+(AC20=0))))=0)))-1)))))</f>
        <v/>
      </c>
      <c r="D20" s="88" t="s">
        <v>5</v>
      </c>
      <c r="E20" s="26" t="s">
        <v>5</v>
      </c>
      <c r="F20" s="26" t="s">
        <v>5</v>
      </c>
      <c r="G20" s="26" t="s">
        <v>5</v>
      </c>
      <c r="H20" s="26" t="s">
        <v>5</v>
      </c>
      <c r="I20" s="26" t="s">
        <v>5</v>
      </c>
      <c r="J20" s="26" t="s">
        <v>5</v>
      </c>
      <c r="K20" s="26" t="s">
        <v>5</v>
      </c>
      <c r="L20" s="26" t="s">
        <v>5</v>
      </c>
      <c r="M20" s="26" t="s">
        <v>5</v>
      </c>
      <c r="N20" s="26" t="s">
        <v>5</v>
      </c>
      <c r="O20" s="26" t="s">
        <v>5</v>
      </c>
      <c r="P20" s="26" t="s">
        <v>5</v>
      </c>
      <c r="Q20" s="26" t="s">
        <v>5</v>
      </c>
      <c r="R20" s="26" t="s">
        <v>5</v>
      </c>
      <c r="S20" s="26"/>
      <c r="T20" s="26" t="s">
        <v>5</v>
      </c>
      <c r="U20" s="26" t="s">
        <v>5</v>
      </c>
      <c r="V20" s="26"/>
      <c r="W20" s="26"/>
      <c r="X20" s="26"/>
      <c r="Y20" s="26"/>
      <c r="AB20" s="43" t="s">
        <v>5</v>
      </c>
      <c r="AC20" s="40" t="str">
        <f>IF(COUNT(AC8:AC19)=0,"",SUM(AC8:AC19))</f>
        <v/>
      </c>
      <c r="AD20" s="40"/>
      <c r="AE20" s="43" t="s">
        <v>5</v>
      </c>
      <c r="AF20" s="43" t="s">
        <v>5</v>
      </c>
      <c r="AG20" s="43" t="s">
        <v>5</v>
      </c>
      <c r="AH20" s="43" t="s">
        <v>5</v>
      </c>
      <c r="AI20" s="43" t="s">
        <v>5</v>
      </c>
      <c r="AJ20" s="43" t="s">
        <v>5</v>
      </c>
      <c r="AK20" s="43" t="s">
        <v>5</v>
      </c>
      <c r="AL20" s="43" t="s">
        <v>5</v>
      </c>
      <c r="AM20" s="43" t="s">
        <v>5</v>
      </c>
      <c r="AN20" s="43" t="s">
        <v>5</v>
      </c>
      <c r="AO20" s="43" t="s">
        <v>5</v>
      </c>
      <c r="AP20" s="43" t="s">
        <v>5</v>
      </c>
      <c r="AQ20" s="43" t="s">
        <v>5</v>
      </c>
      <c r="AR20" s="43" t="s">
        <v>5</v>
      </c>
      <c r="AS20" s="43" t="s">
        <v>5</v>
      </c>
      <c r="AT20" s="43" t="s">
        <v>5</v>
      </c>
      <c r="AU20" s="43" t="s">
        <v>5</v>
      </c>
      <c r="AV20" s="43" t="s">
        <v>5</v>
      </c>
      <c r="AW20" s="43" t="s">
        <v>5</v>
      </c>
      <c r="AX20" s="43" t="s">
        <v>5</v>
      </c>
      <c r="AY20" s="43" t="s">
        <v>5</v>
      </c>
    </row>
    <row r="21" spans="1:51" ht="11.25" customHeight="1">
      <c r="A21" s="15" t="s">
        <v>33</v>
      </c>
      <c r="B21" s="83" t="str">
        <f>IF(AB21="","",TEXT(ROUND(AB21,(IF(B$6="",100,B$6)-1)-INT(LOG(ABS(AB21)+(AB21=0)))),"#,##0"&amp;IF(INT(LOG(ABS(ROUND(AB21,(IF(B$6="",100,B$6)-1)-INT(LOG(ABS(AB21)+(AB21=0)))))+(ROUND(AB21,(IF(B$6="",100,B$6)-1)-INT(LOG(ABS(AB21)+(AB21=0))))=0)))+1&gt;=IF(B$6="",100,B$6),"",IF(B$7&gt;0,".","")&amp;REPT("0",IF(IF(B$6="",100,B$6)-INT(LOG(ABS(ROUND(AB21,(IF(B$6="",100,B$6)-1)-INT(LOG(ABS(AB21)+(AB21=0)))))+(ROUND(AB21,(IF(B$6="",100,B$6)-1)-INT(LOG(ABS(AB21)+(AB21=0))))=0)))-1&gt;B$7,B$7,IF(B$6="",100,B$6)-INT(LOG(ABS(ROUND(AB21,(IF(B$6="",100,B$6)-1)-INT(LOG(ABS(AB21)+(AB21=0)))))+(ROUND(AB21,(IF(B$6="",100,B$6)-1)-INT(LOG(ABS(AB21)+(AB21=0))))=0)))-1)))))</f>
        <v/>
      </c>
      <c r="C21" s="83" t="str">
        <f>IF(AC21="","",TEXT(ROUND(AC21,(IF(C$6="",100,C$6)-1)-INT(LOG(ABS(AC21)+(AC21=0)))),"#,##0"&amp;IF(INT(LOG(ABS(ROUND(AC21,(IF(C$6="",100,C$6)-1)-INT(LOG(ABS(AC21)+(AC21=0)))))+(ROUND(AC21,(IF(C$6="",100,C$6)-1)-INT(LOG(ABS(AC21)+(AC21=0))))=0)))+1&gt;=IF(C$6="",100,C$6),"",IF(C$7&gt;0,".","")&amp;REPT("0",IF(IF(C$6="",100,C$6)-INT(LOG(ABS(ROUND(AC21,(IF(C$6="",100,C$6)-1)-INT(LOG(ABS(AC21)+(AC21=0)))))+(ROUND(AC21,(IF(C$6="",100,C$6)-1)-INT(LOG(ABS(AC21)+(AC21=0))))=0)))-1&gt;C$7,C$7,IF(C$6="",100,C$6)-INT(LOG(ABS(ROUND(AC21,(IF(C$6="",100,C$6)-1)-INT(LOG(ABS(AC21)+(AC21=0)))))+(ROUND(AC21,(IF(C$6="",100,C$6)-1)-INT(LOG(ABS(AC21)+(AC21=0))))=0)))-1)))))</f>
        <v/>
      </c>
      <c r="D21" s="89" t="s">
        <v>5</v>
      </c>
      <c r="E21" s="83" t="str">
        <f t="shared" ref="E21:R23" si="4">IF(AE21="","",TEXT(ROUND(AE21,(IF(E$6="",100,E$6)-1)-INT(LOG(ABS(AE21)+(AE21=0)))),"#,##0"&amp;IF(INT(LOG(ABS(ROUND(AE21,(IF(E$6="",100,E$6)-1)-INT(LOG(ABS(AE21)+(AE21=0)))))+(ROUND(AE21,(IF(E$6="",100,E$6)-1)-INT(LOG(ABS(AE21)+(AE21=0))))=0)))+1&gt;=IF(E$6="",100,E$6),"",IF(E$7&gt;0,".","")&amp;REPT("0",IF(IF(E$6="",100,E$6)-INT(LOG(ABS(ROUND(AE21,(IF(E$6="",100,E$6)-1)-INT(LOG(ABS(AE21)+(AE21=0)))))+(ROUND(AE21,(IF(E$6="",100,E$6)-1)-INT(LOG(ABS(AE21)+(AE21=0))))=0)))-1&gt;E$7,E$7,IF(E$6="",100,E$6)-INT(LOG(ABS(ROUND(AE21,(IF(E$6="",100,E$6)-1)-INT(LOG(ABS(AE21)+(AE21=0)))))+(ROUND(AE21,(IF(E$6="",100,E$6)-1)-INT(LOG(ABS(AE21)+(AE21=0))))=0)))-1)))))</f>
        <v/>
      </c>
      <c r="F21" s="83" t="str">
        <f t="shared" si="4"/>
        <v/>
      </c>
      <c r="G21" s="83" t="str">
        <f t="shared" si="4"/>
        <v/>
      </c>
      <c r="H21" s="83" t="str">
        <f t="shared" si="4"/>
        <v/>
      </c>
      <c r="I21" s="23" t="str">
        <f t="shared" si="4"/>
        <v/>
      </c>
      <c r="J21" s="23" t="str">
        <f t="shared" si="4"/>
        <v/>
      </c>
      <c r="K21" s="23" t="str">
        <f t="shared" si="4"/>
        <v/>
      </c>
      <c r="L21" s="23" t="str">
        <f t="shared" si="4"/>
        <v/>
      </c>
      <c r="M21" s="23" t="str">
        <f t="shared" si="4"/>
        <v/>
      </c>
      <c r="N21" s="23" t="str">
        <f t="shared" si="4"/>
        <v/>
      </c>
      <c r="O21" s="23" t="str">
        <f t="shared" si="4"/>
        <v/>
      </c>
      <c r="P21" s="23" t="str">
        <f t="shared" si="4"/>
        <v/>
      </c>
      <c r="Q21" s="23" t="str">
        <f t="shared" si="4"/>
        <v/>
      </c>
      <c r="R21" s="23" t="str">
        <f t="shared" si="4"/>
        <v/>
      </c>
      <c r="S21" s="23"/>
      <c r="T21" s="23" t="str">
        <f t="shared" ref="T21:U23" si="5">IF(AT21="","",TEXT(ROUND(AT21,(IF(T$6="",100,T$6)-1)-INT(LOG(ABS(AT21)+(AT21=0)))),"#,##0"&amp;IF(INT(LOG(ABS(ROUND(AT21,(IF(T$6="",100,T$6)-1)-INT(LOG(ABS(AT21)+(AT21=0)))))+(ROUND(AT21,(IF(T$6="",100,T$6)-1)-INT(LOG(ABS(AT21)+(AT21=0))))=0)))+1&gt;=IF(T$6="",100,T$6),"",IF(T$7&gt;0,".","")&amp;REPT("0",IF(IF(T$6="",100,T$6)-INT(LOG(ABS(ROUND(AT21,(IF(T$6="",100,T$6)-1)-INT(LOG(ABS(AT21)+(AT21=0)))))+(ROUND(AT21,(IF(T$6="",100,T$6)-1)-INT(LOG(ABS(AT21)+(AT21=0))))=0)))-1&gt;T$7,T$7,IF(T$6="",100,T$6)-INT(LOG(ABS(ROUND(AT21,(IF(T$6="",100,T$6)-1)-INT(LOG(ABS(AT21)+(AT21=0)))))+(ROUND(AT21,(IF(T$6="",100,T$6)-1)-INT(LOG(ABS(AT21)+(AT21=0))))=0)))-1)))))</f>
        <v/>
      </c>
      <c r="U21" s="23" t="str">
        <f t="shared" si="5"/>
        <v/>
      </c>
      <c r="V21" s="23"/>
      <c r="W21" s="23"/>
      <c r="X21" s="23"/>
      <c r="Y21" s="23"/>
      <c r="AB21" s="40" t="str">
        <f>IF(BA8=0,"",BA8/BB8)</f>
        <v/>
      </c>
      <c r="AC21" s="40" t="str">
        <f>IF(COUNT(AC8:AC19)=0,"",AVERAGE(AC8:AC19))</f>
        <v/>
      </c>
      <c r="AD21" s="40"/>
      <c r="AE21" s="40" t="str">
        <f t="shared" ref="AE21:AY21" si="6">IF(COUNT(AE8:AE19)=0,"",AVERAGE(AE8:AE19))</f>
        <v/>
      </c>
      <c r="AF21" s="40" t="str">
        <f t="shared" si="6"/>
        <v/>
      </c>
      <c r="AG21" s="40" t="str">
        <f t="shared" si="6"/>
        <v/>
      </c>
      <c r="AH21" s="40" t="str">
        <f t="shared" si="6"/>
        <v/>
      </c>
      <c r="AI21" s="40" t="str">
        <f t="shared" si="6"/>
        <v/>
      </c>
      <c r="AJ21" s="40" t="str">
        <f t="shared" si="6"/>
        <v/>
      </c>
      <c r="AK21" s="40" t="str">
        <f t="shared" si="6"/>
        <v/>
      </c>
      <c r="AL21" s="40" t="str">
        <f t="shared" si="6"/>
        <v/>
      </c>
      <c r="AM21" s="40" t="str">
        <f t="shared" si="6"/>
        <v/>
      </c>
      <c r="AN21" s="40" t="str">
        <f t="shared" si="6"/>
        <v/>
      </c>
      <c r="AO21" s="40" t="str">
        <f t="shared" si="6"/>
        <v/>
      </c>
      <c r="AP21" s="40" t="str">
        <f t="shared" si="6"/>
        <v/>
      </c>
      <c r="AQ21" s="40" t="str">
        <f t="shared" si="6"/>
        <v/>
      </c>
      <c r="AR21" s="40" t="str">
        <f t="shared" si="6"/>
        <v/>
      </c>
      <c r="AS21" s="40" t="str">
        <f t="shared" si="6"/>
        <v/>
      </c>
      <c r="AT21" s="40" t="str">
        <f t="shared" si="6"/>
        <v/>
      </c>
      <c r="AU21" s="40" t="str">
        <f t="shared" si="6"/>
        <v/>
      </c>
      <c r="AV21" s="40" t="str">
        <f t="shared" si="6"/>
        <v/>
      </c>
      <c r="AW21" s="40" t="str">
        <f t="shared" si="6"/>
        <v/>
      </c>
      <c r="AX21" s="40" t="str">
        <f t="shared" si="6"/>
        <v/>
      </c>
      <c r="AY21" s="40" t="str">
        <f t="shared" si="6"/>
        <v/>
      </c>
    </row>
    <row r="22" spans="1:51" ht="11.25" customHeight="1">
      <c r="A22" s="15" t="s">
        <v>47</v>
      </c>
      <c r="B22" s="83" t="str">
        <f>IF(AB22="","",TEXT(ROUND(AB22,(IF(B$6="",100,B$6)-1)-INT(LOG(ABS(AB22)+(AB22=0)))),"#,##0"&amp;IF(INT(LOG(ABS(ROUND(AB22,(IF(B$6="",100,B$6)-1)-INT(LOG(ABS(AB22)+(AB22=0)))))+(ROUND(AB22,(IF(B$6="",100,B$6)-1)-INT(LOG(ABS(AB22)+(AB22=0))))=0)))+1&gt;=IF(B$6="",100,B$6),"",IF(B$7&gt;0,".","")&amp;REPT("0",IF(IF(B$6="",100,B$6)-INT(LOG(ABS(ROUND(AB22,(IF(B$6="",100,B$6)-1)-INT(LOG(ABS(AB22)+(AB22=0)))))+(ROUND(AB22,(IF(B$6="",100,B$6)-1)-INT(LOG(ABS(AB22)+(AB22=0))))=0)))-1&gt;B$7,B$7,IF(B$6="",100,B$6)-INT(LOG(ABS(ROUND(AB22,(IF(B$6="",100,B$6)-1)-INT(LOG(ABS(AB22)+(AB22=0)))))+(ROUND(AB22,(IF(B$6="",100,B$6)-1)-INT(LOG(ABS(AB22)+(AB22=0))))=0)))-1)))))</f>
        <v/>
      </c>
      <c r="C22" s="83" t="str">
        <f>IF(AC22="","",TEXT(ROUND(AC22,(IF(C$6="",100,C$6)-1)-INT(LOG(ABS(AC22)+(AC22=0)))),"#,##0"&amp;IF(INT(LOG(ABS(ROUND(AC22,(IF(C$6="",100,C$6)-1)-INT(LOG(ABS(AC22)+(AC22=0)))))+(ROUND(AC22,(IF(C$6="",100,C$6)-1)-INT(LOG(ABS(AC22)+(AC22=0))))=0)))+1&gt;=IF(C$6="",100,C$6),"",IF(C$7&gt;0,".","")&amp;REPT("0",IF(IF(C$6="",100,C$6)-INT(LOG(ABS(ROUND(AC22,(IF(C$6="",100,C$6)-1)-INT(LOG(ABS(AC22)+(AC22=0)))))+(ROUND(AC22,(IF(C$6="",100,C$6)-1)-INT(LOG(ABS(AC22)+(AC22=0))))=0)))-1&gt;C$7,C$7,IF(C$6="",100,C$6)-INT(LOG(ABS(ROUND(AC22,(IF(C$6="",100,C$6)-1)-INT(LOG(ABS(AC22)+(AC22=0)))))+(ROUND(AC22,(IF(C$6="",100,C$6)-1)-INT(LOG(ABS(AC22)+(AC22=0))))=0)))-1)))))</f>
        <v/>
      </c>
      <c r="D22" s="89" t="s">
        <v>5</v>
      </c>
      <c r="E22" s="83" t="str">
        <f t="shared" si="4"/>
        <v/>
      </c>
      <c r="F22" s="83" t="str">
        <f t="shared" si="4"/>
        <v/>
      </c>
      <c r="G22" s="83" t="str">
        <f t="shared" si="4"/>
        <v/>
      </c>
      <c r="H22" s="83" t="str">
        <f t="shared" si="4"/>
        <v/>
      </c>
      <c r="I22" s="23" t="str">
        <f t="shared" si="4"/>
        <v/>
      </c>
      <c r="J22" s="23" t="str">
        <f t="shared" si="4"/>
        <v/>
      </c>
      <c r="K22" s="23" t="str">
        <f t="shared" si="4"/>
        <v/>
      </c>
      <c r="L22" s="23" t="str">
        <f t="shared" si="4"/>
        <v/>
      </c>
      <c r="M22" s="23" t="str">
        <f t="shared" si="4"/>
        <v/>
      </c>
      <c r="N22" s="23" t="str">
        <f t="shared" si="4"/>
        <v/>
      </c>
      <c r="O22" s="23" t="str">
        <f t="shared" si="4"/>
        <v/>
      </c>
      <c r="P22" s="23" t="str">
        <f t="shared" si="4"/>
        <v/>
      </c>
      <c r="Q22" s="23" t="str">
        <f t="shared" si="4"/>
        <v/>
      </c>
      <c r="R22" s="23" t="str">
        <f t="shared" si="4"/>
        <v/>
      </c>
      <c r="S22" s="23"/>
      <c r="T22" s="23" t="str">
        <f t="shared" si="5"/>
        <v/>
      </c>
      <c r="U22" s="23" t="str">
        <f t="shared" si="5"/>
        <v/>
      </c>
      <c r="V22" s="23"/>
      <c r="W22" s="23"/>
      <c r="X22" s="23"/>
      <c r="Y22" s="23"/>
      <c r="AB22" s="40" t="str">
        <f>IF(COUNT(AB8:AB19)=0,"",MAX(AB8:AB19))</f>
        <v/>
      </c>
      <c r="AC22" s="40" t="str">
        <f>IF(COUNT(AC8:AC19)=0,"",MAX(AC8:AC19))</f>
        <v/>
      </c>
      <c r="AD22" s="40"/>
      <c r="AE22" s="40" t="str">
        <f t="shared" ref="AE22:AY22" si="7">IF(COUNT(AE8:AE19)=0,"",MAX(AE8:AE19))</f>
        <v/>
      </c>
      <c r="AF22" s="40" t="str">
        <f t="shared" si="7"/>
        <v/>
      </c>
      <c r="AG22" s="40" t="str">
        <f t="shared" si="7"/>
        <v/>
      </c>
      <c r="AH22" s="40" t="str">
        <f t="shared" si="7"/>
        <v/>
      </c>
      <c r="AI22" s="40" t="str">
        <f t="shared" si="7"/>
        <v/>
      </c>
      <c r="AJ22" s="40" t="str">
        <f t="shared" si="7"/>
        <v/>
      </c>
      <c r="AK22" s="40" t="str">
        <f t="shared" si="7"/>
        <v/>
      </c>
      <c r="AL22" s="40" t="str">
        <f t="shared" si="7"/>
        <v/>
      </c>
      <c r="AM22" s="40" t="str">
        <f t="shared" si="7"/>
        <v/>
      </c>
      <c r="AN22" s="40" t="str">
        <f t="shared" si="7"/>
        <v/>
      </c>
      <c r="AO22" s="40" t="str">
        <f t="shared" si="7"/>
        <v/>
      </c>
      <c r="AP22" s="40" t="str">
        <f t="shared" si="7"/>
        <v/>
      </c>
      <c r="AQ22" s="40" t="str">
        <f t="shared" si="7"/>
        <v/>
      </c>
      <c r="AR22" s="40" t="str">
        <f t="shared" si="7"/>
        <v/>
      </c>
      <c r="AS22" s="40" t="str">
        <f t="shared" si="7"/>
        <v/>
      </c>
      <c r="AT22" s="40" t="str">
        <f t="shared" si="7"/>
        <v/>
      </c>
      <c r="AU22" s="40" t="str">
        <f t="shared" si="7"/>
        <v/>
      </c>
      <c r="AV22" s="40" t="str">
        <f t="shared" si="7"/>
        <v/>
      </c>
      <c r="AW22" s="40" t="str">
        <f t="shared" si="7"/>
        <v/>
      </c>
      <c r="AX22" s="40" t="str">
        <f t="shared" si="7"/>
        <v/>
      </c>
      <c r="AY22" s="40" t="str">
        <f t="shared" si="7"/>
        <v/>
      </c>
    </row>
    <row r="23" spans="1:51" ht="11.25" customHeight="1">
      <c r="A23" s="15" t="s">
        <v>18</v>
      </c>
      <c r="B23" s="83" t="str">
        <f>IF(AB23="","",TEXT(ROUND(AB23,(IF(B$6="",100,B$6)-1)-INT(LOG(ABS(AB23)+(AB23=0)))),"#,##0"&amp;IF(INT(LOG(ABS(ROUND(AB23,(IF(B$6="",100,B$6)-1)-INT(LOG(ABS(AB23)+(AB23=0)))))+(ROUND(AB23,(IF(B$6="",100,B$6)-1)-INT(LOG(ABS(AB23)+(AB23=0))))=0)))+1&gt;=IF(B$6="",100,B$6),"",IF(B$7&gt;0,".","")&amp;REPT("0",IF(IF(B$6="",100,B$6)-INT(LOG(ABS(ROUND(AB23,(IF(B$6="",100,B$6)-1)-INT(LOG(ABS(AB23)+(AB23=0)))))+(ROUND(AB23,(IF(B$6="",100,B$6)-1)-INT(LOG(ABS(AB23)+(AB23=0))))=0)))-1&gt;B$7,B$7,IF(B$6="",100,B$6)-INT(LOG(ABS(ROUND(AB23,(IF(B$6="",100,B$6)-1)-INT(LOG(ABS(AB23)+(AB23=0)))))+(ROUND(AB23,(IF(B$6="",100,B$6)-1)-INT(LOG(ABS(AB23)+(AB23=0))))=0)))-1)))))</f>
        <v/>
      </c>
      <c r="C23" s="83" t="str">
        <f>IF(AC23="","",TEXT(ROUND(AC23,(IF(C$6="",100,C$6)-1)-INT(LOG(ABS(AC23)+(AC23=0)))),"#,##0"&amp;IF(INT(LOG(ABS(ROUND(AC23,(IF(C$6="",100,C$6)-1)-INT(LOG(ABS(AC23)+(AC23=0)))))+(ROUND(AC23,(IF(C$6="",100,C$6)-1)-INT(LOG(ABS(AC23)+(AC23=0))))=0)))+1&gt;=IF(C$6="",100,C$6),"",IF(C$7&gt;0,".","")&amp;REPT("0",IF(IF(C$6="",100,C$6)-INT(LOG(ABS(ROUND(AC23,(IF(C$6="",100,C$6)-1)-INT(LOG(ABS(AC23)+(AC23=0)))))+(ROUND(AC23,(IF(C$6="",100,C$6)-1)-INT(LOG(ABS(AC23)+(AC23=0))))=0)))-1&gt;C$7,C$7,IF(C$6="",100,C$6)-INT(LOG(ABS(ROUND(AC23,(IF(C$6="",100,C$6)-1)-INT(LOG(ABS(AC23)+(AC23=0)))))+(ROUND(AC23,(IF(C$6="",100,C$6)-1)-INT(LOG(ABS(AC23)+(AC23=0))))=0)))-1)))))</f>
        <v/>
      </c>
      <c r="D23" s="89" t="s">
        <v>5</v>
      </c>
      <c r="E23" s="83" t="str">
        <f t="shared" si="4"/>
        <v/>
      </c>
      <c r="F23" s="83" t="str">
        <f t="shared" si="4"/>
        <v/>
      </c>
      <c r="G23" s="83" t="str">
        <f t="shared" si="4"/>
        <v/>
      </c>
      <c r="H23" s="83" t="str">
        <f t="shared" si="4"/>
        <v/>
      </c>
      <c r="I23" s="23" t="str">
        <f t="shared" si="4"/>
        <v/>
      </c>
      <c r="J23" s="23" t="str">
        <f t="shared" si="4"/>
        <v/>
      </c>
      <c r="K23" s="23" t="str">
        <f t="shared" si="4"/>
        <v/>
      </c>
      <c r="L23" s="23" t="str">
        <f t="shared" si="4"/>
        <v/>
      </c>
      <c r="M23" s="23" t="str">
        <f t="shared" si="4"/>
        <v/>
      </c>
      <c r="N23" s="23" t="str">
        <f t="shared" si="4"/>
        <v/>
      </c>
      <c r="O23" s="23" t="str">
        <f t="shared" si="4"/>
        <v/>
      </c>
      <c r="P23" s="23" t="str">
        <f t="shared" si="4"/>
        <v/>
      </c>
      <c r="Q23" s="23" t="str">
        <f t="shared" si="4"/>
        <v/>
      </c>
      <c r="R23" s="23" t="str">
        <f t="shared" si="4"/>
        <v/>
      </c>
      <c r="S23" s="23"/>
      <c r="T23" s="23" t="str">
        <f t="shared" si="5"/>
        <v/>
      </c>
      <c r="U23" s="23" t="str">
        <f t="shared" si="5"/>
        <v/>
      </c>
      <c r="V23" s="23"/>
      <c r="W23" s="23"/>
      <c r="X23" s="23"/>
      <c r="Y23" s="23"/>
      <c r="AB23" s="40" t="str">
        <f>IF(COUNT(AB8:AB19)=0,"",MIN(AB8:AB19))</f>
        <v/>
      </c>
      <c r="AC23" s="40" t="str">
        <f>IF(COUNT(AC8:AC19)=0,"",MIN(AC8:AC19))</f>
        <v/>
      </c>
      <c r="AD23" s="40"/>
      <c r="AE23" s="40" t="str">
        <f t="shared" ref="AE23:AY23" si="8">IF(COUNT(AE8:AE19)=0,"",MIN(AE8:AE19))</f>
        <v/>
      </c>
      <c r="AF23" s="40" t="str">
        <f t="shared" si="8"/>
        <v/>
      </c>
      <c r="AG23" s="40" t="str">
        <f t="shared" si="8"/>
        <v/>
      </c>
      <c r="AH23" s="40" t="str">
        <f t="shared" si="8"/>
        <v/>
      </c>
      <c r="AI23" s="40" t="str">
        <f t="shared" si="8"/>
        <v/>
      </c>
      <c r="AJ23" s="40" t="str">
        <f t="shared" si="8"/>
        <v/>
      </c>
      <c r="AK23" s="40" t="str">
        <f t="shared" si="8"/>
        <v/>
      </c>
      <c r="AL23" s="40" t="str">
        <f t="shared" si="8"/>
        <v/>
      </c>
      <c r="AM23" s="40" t="str">
        <f t="shared" si="8"/>
        <v/>
      </c>
      <c r="AN23" s="40" t="str">
        <f t="shared" si="8"/>
        <v/>
      </c>
      <c r="AO23" s="40" t="str">
        <f t="shared" si="8"/>
        <v/>
      </c>
      <c r="AP23" s="40" t="str">
        <f t="shared" si="8"/>
        <v/>
      </c>
      <c r="AQ23" s="40" t="str">
        <f t="shared" si="8"/>
        <v/>
      </c>
      <c r="AR23" s="40" t="str">
        <f t="shared" si="8"/>
        <v/>
      </c>
      <c r="AS23" s="40" t="str">
        <f t="shared" si="8"/>
        <v/>
      </c>
      <c r="AT23" s="40" t="str">
        <f t="shared" si="8"/>
        <v/>
      </c>
      <c r="AU23" s="40" t="str">
        <f t="shared" si="8"/>
        <v/>
      </c>
      <c r="AV23" s="40" t="str">
        <f t="shared" si="8"/>
        <v/>
      </c>
      <c r="AW23" s="40" t="str">
        <f t="shared" si="8"/>
        <v/>
      </c>
      <c r="AX23" s="40" t="str">
        <f t="shared" si="8"/>
        <v/>
      </c>
      <c r="AY23" s="40" t="str">
        <f t="shared" si="8"/>
        <v/>
      </c>
    </row>
    <row r="24" spans="1:51" ht="11.25" customHeight="1">
      <c r="A24" s="80" t="s">
        <v>7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</row>
  </sheetData>
  <mergeCells count="14">
    <mergeCell ref="F3:Y3"/>
    <mergeCell ref="AF3:AY3"/>
    <mergeCell ref="A24:Z24"/>
    <mergeCell ref="A3:A4"/>
    <mergeCell ref="B3:B4"/>
    <mergeCell ref="C3:C4"/>
    <mergeCell ref="D3:D4"/>
    <mergeCell ref="E3:E4"/>
    <mergeCell ref="AB3:AB4"/>
    <mergeCell ref="AC3:AC4"/>
    <mergeCell ref="AD3:AD4"/>
    <mergeCell ref="AE3:AE4"/>
    <mergeCell ref="BA3:BA4"/>
    <mergeCell ref="BB3:BB4"/>
  </mergeCells>
  <phoneticPr fontId="3"/>
  <conditionalFormatting sqref="AB21:AY23 AE20:AY20 I20:M20 R20:Y20">
    <cfRule type="expression" dxfId="33" priority="10">
      <formula>INDIRECT(ADDRESS(ROW(),COLUMN()))=TRUNC(INDIRECT(ADDRESS(ROW(),COLUMN())))</formula>
    </cfRule>
  </conditionalFormatting>
  <conditionalFormatting sqref="B20">
    <cfRule type="expression" dxfId="32" priority="4">
      <formula>INDIRECT(ADDRESS(ROW(),COLUMN()))=TRUNC(INDIRECT(ADDRESS(ROW(),COLUMN())))</formula>
    </cfRule>
  </conditionalFormatting>
  <conditionalFormatting sqref="AB20">
    <cfRule type="expression" dxfId="31" priority="3">
      <formula>INDIRECT(ADDRESS(ROW(),COLUMN()))=TRUNC(INDIRECT(ADDRESS(ROW(),COLUMN())))</formula>
    </cfRule>
  </conditionalFormatting>
  <conditionalFormatting sqref="E20:H20">
    <cfRule type="expression" dxfId="30" priority="2">
      <formula>INDIRECT(ADDRESS(ROW(),COLUMN()))=TRUNC(INDIRECT(ADDRESS(ROW(),COLUMN())))</formula>
    </cfRule>
  </conditionalFormatting>
  <conditionalFormatting sqref="N20:Q20">
    <cfRule type="expression" dxfId="29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fitToWidth="1" fitToHeight="1" orientation="landscape" usePrinterDefaults="1" horizontalDpi="6553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D24"/>
  <sheetViews>
    <sheetView view="pageBreakPreview" zoomScaleSheetLayoutView="100" workbookViewId="0">
      <selection activeCell="AA1" sqref="AA1"/>
    </sheetView>
  </sheetViews>
  <sheetFormatPr defaultRowHeight="9.6"/>
  <cols>
    <col min="1" max="1" width="6.125" style="1" customWidth="1"/>
    <col min="2" max="2" width="8" style="1" customWidth="1"/>
    <col min="3" max="3" width="5.125" style="1" customWidth="1"/>
    <col min="4" max="8" width="3.625" style="1" customWidth="1"/>
    <col min="9" max="11" width="4.625" style="1" customWidth="1"/>
    <col min="12" max="12" width="8" style="1" customWidth="1"/>
    <col min="13" max="25" width="4.625" style="1" customWidth="1"/>
    <col min="26" max="26" width="22.375" style="1" customWidth="1"/>
    <col min="27" max="51" width="4.625" style="1" customWidth="1"/>
    <col min="52" max="16384" width="9" style="1" customWidth="1"/>
  </cols>
  <sheetData>
    <row r="1" spans="1:56" s="2" customFormat="1" ht="21" customHeigh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56" s="2" customFormat="1" ht="21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93"/>
      <c r="Q2" s="20"/>
      <c r="V2" s="20"/>
      <c r="Y2" s="28"/>
      <c r="Z2" s="28"/>
      <c r="AB2" s="38" t="s">
        <v>58</v>
      </c>
      <c r="AC2" s="41"/>
      <c r="AD2" s="97"/>
      <c r="AE2" s="93"/>
    </row>
    <row r="3" spans="1:56" s="2" customFormat="1" ht="12" customHeight="1">
      <c r="A3" s="8" t="s">
        <v>43</v>
      </c>
      <c r="B3" s="81"/>
      <c r="C3" s="81"/>
      <c r="D3" s="81" t="s">
        <v>205</v>
      </c>
      <c r="E3" s="81"/>
      <c r="F3" s="15" t="s">
        <v>75</v>
      </c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4"/>
      <c r="AB3" s="81" t="s">
        <v>35</v>
      </c>
      <c r="AC3" s="81" t="s">
        <v>111</v>
      </c>
      <c r="AD3" s="81" t="s">
        <v>206</v>
      </c>
      <c r="AE3" s="81" t="s">
        <v>110</v>
      </c>
      <c r="AF3" s="15" t="s">
        <v>75</v>
      </c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4"/>
    </row>
    <row r="4" spans="1:56" s="3" customFormat="1" ht="48" customHeight="1">
      <c r="A4" s="9"/>
      <c r="B4" s="82"/>
      <c r="C4" s="84"/>
      <c r="D4" s="84"/>
      <c r="E4" s="84"/>
      <c r="F4" s="90" t="s">
        <v>99</v>
      </c>
      <c r="G4" s="90" t="s">
        <v>100</v>
      </c>
      <c r="H4" s="34" t="s">
        <v>101</v>
      </c>
      <c r="I4" s="34" t="s">
        <v>102</v>
      </c>
      <c r="J4" s="34" t="s">
        <v>104</v>
      </c>
      <c r="K4" s="34" t="s">
        <v>71</v>
      </c>
      <c r="L4" s="92" t="s">
        <v>230</v>
      </c>
      <c r="M4" s="92" t="s">
        <v>8</v>
      </c>
      <c r="N4" s="8" t="s">
        <v>122</v>
      </c>
      <c r="O4" s="8" t="s">
        <v>123</v>
      </c>
      <c r="P4" s="8" t="s">
        <v>124</v>
      </c>
      <c r="Q4" s="92" t="s">
        <v>23</v>
      </c>
      <c r="R4" s="92" t="s">
        <v>16</v>
      </c>
      <c r="S4" s="92" t="s">
        <v>105</v>
      </c>
      <c r="T4" s="92"/>
      <c r="U4" s="92"/>
      <c r="V4" s="92"/>
      <c r="W4" s="92"/>
      <c r="X4" s="92"/>
      <c r="Y4" s="92"/>
      <c r="Z4" s="3"/>
      <c r="AA4" s="3"/>
      <c r="AB4" s="82"/>
      <c r="AC4" s="84"/>
      <c r="AD4" s="84"/>
      <c r="AE4" s="84"/>
      <c r="AF4" s="90" t="s">
        <v>99</v>
      </c>
      <c r="AG4" s="90" t="s">
        <v>100</v>
      </c>
      <c r="AH4" s="34" t="s">
        <v>101</v>
      </c>
      <c r="AI4" s="34" t="s">
        <v>102</v>
      </c>
      <c r="AJ4" s="34" t="s">
        <v>104</v>
      </c>
      <c r="AK4" s="34" t="s">
        <v>71</v>
      </c>
      <c r="AL4" s="92" t="s">
        <v>41</v>
      </c>
      <c r="AM4" s="92" t="s">
        <v>8</v>
      </c>
      <c r="AN4" s="8" t="s">
        <v>122</v>
      </c>
      <c r="AO4" s="8" t="s">
        <v>123</v>
      </c>
      <c r="AP4" s="8" t="s">
        <v>124</v>
      </c>
      <c r="AQ4" s="92" t="s">
        <v>23</v>
      </c>
      <c r="AR4" s="92" t="s">
        <v>16</v>
      </c>
      <c r="AS4" s="92" t="s">
        <v>105</v>
      </c>
      <c r="AT4" s="92" t="s">
        <v>21</v>
      </c>
      <c r="AU4" s="92" t="s">
        <v>9</v>
      </c>
      <c r="AV4" s="92" t="s">
        <v>24</v>
      </c>
      <c r="AW4" s="92" t="s">
        <v>30</v>
      </c>
      <c r="AX4" s="92" t="s">
        <v>25</v>
      </c>
      <c r="AY4" s="92" t="s">
        <v>27</v>
      </c>
      <c r="AZ4" s="3"/>
      <c r="BA4" s="3"/>
      <c r="BB4" s="3"/>
      <c r="BC4" s="3"/>
      <c r="BD4" s="3"/>
    </row>
    <row r="5" spans="1:56" ht="11.4">
      <c r="A5" s="10"/>
      <c r="B5" s="21"/>
      <c r="C5" s="21"/>
      <c r="D5" s="21"/>
      <c r="E5" s="21"/>
      <c r="F5" s="21" t="s">
        <v>106</v>
      </c>
      <c r="G5" s="21" t="s">
        <v>107</v>
      </c>
      <c r="H5" s="21"/>
      <c r="I5" s="21" t="s">
        <v>108</v>
      </c>
      <c r="J5" s="21" t="s">
        <v>108</v>
      </c>
      <c r="K5" s="21" t="s">
        <v>108</v>
      </c>
      <c r="L5" s="21" t="s">
        <v>231</v>
      </c>
      <c r="M5" s="21" t="s">
        <v>108</v>
      </c>
      <c r="N5" s="21" t="s">
        <v>108</v>
      </c>
      <c r="O5" s="21" t="s">
        <v>108</v>
      </c>
      <c r="P5" s="21" t="s">
        <v>108</v>
      </c>
      <c r="Q5" s="21" t="s">
        <v>108</v>
      </c>
      <c r="R5" s="21" t="s">
        <v>108</v>
      </c>
      <c r="S5" s="21" t="s">
        <v>108</v>
      </c>
      <c r="T5" s="21"/>
      <c r="U5" s="21"/>
      <c r="V5" s="21"/>
      <c r="W5" s="21"/>
      <c r="X5" s="21"/>
      <c r="Y5" s="21"/>
      <c r="Z5" s="95"/>
      <c r="AA5" s="96"/>
      <c r="AB5" s="39" t="s">
        <v>3</v>
      </c>
      <c r="AC5" s="39" t="s">
        <v>14</v>
      </c>
      <c r="AD5" s="39"/>
      <c r="AE5" s="39" t="s">
        <v>106</v>
      </c>
      <c r="AF5" s="39" t="s">
        <v>106</v>
      </c>
      <c r="AG5" s="39" t="s">
        <v>107</v>
      </c>
      <c r="AH5" s="39"/>
      <c r="AI5" s="39" t="s">
        <v>108</v>
      </c>
      <c r="AJ5" s="39" t="s">
        <v>108</v>
      </c>
      <c r="AK5" s="39" t="s">
        <v>108</v>
      </c>
      <c r="AL5" s="39" t="s">
        <v>231</v>
      </c>
      <c r="AM5" s="39" t="s">
        <v>108</v>
      </c>
      <c r="AN5" s="39" t="s">
        <v>108</v>
      </c>
      <c r="AO5" s="39" t="s">
        <v>108</v>
      </c>
      <c r="AP5" s="39" t="s">
        <v>108</v>
      </c>
      <c r="AQ5" s="39" t="s">
        <v>108</v>
      </c>
      <c r="AR5" s="39" t="s">
        <v>108</v>
      </c>
      <c r="AS5" s="39" t="s">
        <v>108</v>
      </c>
      <c r="AT5" s="39" t="s">
        <v>108</v>
      </c>
      <c r="AU5" s="39" t="s">
        <v>108</v>
      </c>
      <c r="AV5" s="39" t="s">
        <v>108</v>
      </c>
      <c r="AW5" s="39" t="s">
        <v>108</v>
      </c>
      <c r="AX5" s="39" t="s">
        <v>108</v>
      </c>
      <c r="AY5" s="39" t="s">
        <v>108</v>
      </c>
    </row>
    <row r="6" spans="1:56" ht="11.25" customHeight="1">
      <c r="A6" s="79" t="s">
        <v>76</v>
      </c>
      <c r="B6" s="27"/>
      <c r="C6" s="27"/>
      <c r="D6" s="27"/>
      <c r="E6" s="27"/>
      <c r="F6" s="27"/>
      <c r="G6" s="27"/>
      <c r="H6" s="27"/>
      <c r="I6" s="27">
        <v>3</v>
      </c>
      <c r="J6" s="27">
        <v>3</v>
      </c>
      <c r="K6" s="27">
        <v>3</v>
      </c>
      <c r="L6" s="27">
        <v>2</v>
      </c>
      <c r="M6" s="27">
        <v>3</v>
      </c>
      <c r="N6" s="27">
        <v>3</v>
      </c>
      <c r="O6" s="27">
        <v>3</v>
      </c>
      <c r="P6" s="27">
        <v>3</v>
      </c>
      <c r="Q6" s="27">
        <v>3</v>
      </c>
      <c r="R6" s="27">
        <v>3</v>
      </c>
      <c r="S6" s="27">
        <v>3</v>
      </c>
      <c r="T6" s="27"/>
      <c r="U6" s="27"/>
      <c r="V6" s="27"/>
      <c r="W6" s="27"/>
      <c r="X6" s="27"/>
      <c r="Y6" s="27"/>
      <c r="Z6" s="31"/>
      <c r="AA6" s="37"/>
      <c r="AB6" s="12"/>
      <c r="AC6" s="12"/>
      <c r="AD6" s="12"/>
      <c r="AE6" s="12"/>
      <c r="AF6" s="44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45"/>
      <c r="BA6" s="57"/>
      <c r="BB6" s="57"/>
      <c r="BC6" s="57"/>
      <c r="BD6" s="57"/>
    </row>
    <row r="7" spans="1:56" ht="11.25" customHeight="1">
      <c r="A7" s="79" t="s">
        <v>52</v>
      </c>
      <c r="B7" s="22"/>
      <c r="C7" s="27"/>
      <c r="D7" s="27"/>
      <c r="E7" s="27"/>
      <c r="F7" s="27">
        <v>0</v>
      </c>
      <c r="G7" s="27">
        <v>0</v>
      </c>
      <c r="H7" s="27">
        <v>1</v>
      </c>
      <c r="I7" s="27">
        <v>1</v>
      </c>
      <c r="J7" s="27">
        <v>1</v>
      </c>
      <c r="K7" s="27">
        <v>1</v>
      </c>
      <c r="L7" s="27">
        <v>0</v>
      </c>
      <c r="M7" s="27">
        <v>1</v>
      </c>
      <c r="N7" s="27">
        <v>1</v>
      </c>
      <c r="O7" s="27">
        <v>1</v>
      </c>
      <c r="P7" s="27">
        <v>1</v>
      </c>
      <c r="Q7" s="27">
        <v>1</v>
      </c>
      <c r="R7" s="27">
        <v>1</v>
      </c>
      <c r="S7" s="27">
        <v>1</v>
      </c>
      <c r="T7" s="27"/>
      <c r="U7" s="27"/>
      <c r="V7" s="27"/>
      <c r="W7" s="27"/>
      <c r="X7" s="27"/>
      <c r="Y7" s="27"/>
      <c r="Z7" s="31"/>
      <c r="AA7" s="37"/>
      <c r="AB7" s="12"/>
      <c r="AC7" s="12"/>
      <c r="AD7" s="12"/>
      <c r="AE7" s="12"/>
      <c r="AF7" s="12"/>
      <c r="AG7" s="98"/>
      <c r="AH7" s="12"/>
      <c r="AI7" s="12"/>
      <c r="AJ7" s="12"/>
      <c r="AK7" s="12"/>
      <c r="AL7" s="12"/>
      <c r="AM7" s="12"/>
      <c r="AN7" s="12"/>
      <c r="AO7" s="12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95"/>
      <c r="BA7" s="4"/>
      <c r="BB7" s="4"/>
      <c r="BC7" s="4"/>
      <c r="BD7" s="4"/>
    </row>
    <row r="8" spans="1:56" ht="11.25" customHeight="1">
      <c r="A8" s="38">
        <v>4</v>
      </c>
      <c r="B8" s="83"/>
      <c r="C8" s="83"/>
      <c r="D8" s="83" t="str">
        <f t="shared" ref="D8:D19" si="0">IF(AD8="","",AD8)</f>
        <v/>
      </c>
      <c r="E8" s="83"/>
      <c r="F8" s="83" t="str">
        <f t="shared" ref="F8:S19" si="1">IF(AF8="","",TEXT(ROUND(AF8,(IF(F$6="",100,F$6)-1)-INT(LOG(ABS(AF8)+(AF8=0)))),"#,##0"&amp;IF(INT(LOG(ABS(ROUND(AF8,(IF(F$6="",100,F$6)-1)-INT(LOG(ABS(AF8)+(AF8=0)))))+(ROUND(AF8,(IF(F$6="",100,F$6)-1)-INT(LOG(ABS(AF8)+(AF8=0))))=0)))+1&gt;=IF(F$6="",100,F$6),"",IF(F$7&gt;0,".","")&amp;REPT("0",IF(IF(F$6="",100,F$6)-INT(LOG(ABS(ROUND(AF8,(IF(F$6="",100,F$6)-1)-INT(LOG(ABS(AF8)+(AF8=0)))))+(ROUND(AF8,(IF(F$6="",100,F$6)-1)-INT(LOG(ABS(AF8)+(AF8=0))))=0)))-1&gt;F$7,F$7,IF(F$6="",100,F$6)-INT(LOG(ABS(ROUND(AF8,(IF(F$6="",100,F$6)-1)-INT(LOG(ABS(AF8)+(AF8=0)))))+(ROUND(AF8,(IF(F$6="",100,F$6)-1)-INT(LOG(ABS(AF8)+(AF8=0))))=0)))-1)))))</f>
        <v/>
      </c>
      <c r="G8" s="83" t="str">
        <f t="shared" si="1"/>
        <v/>
      </c>
      <c r="H8" s="83" t="str">
        <f t="shared" si="1"/>
        <v/>
      </c>
      <c r="I8" s="23" t="str">
        <f t="shared" si="1"/>
        <v/>
      </c>
      <c r="J8" s="23" t="str">
        <f t="shared" si="1"/>
        <v/>
      </c>
      <c r="K8" s="23" t="str">
        <f t="shared" si="1"/>
        <v/>
      </c>
      <c r="L8" s="23" t="str">
        <f t="shared" si="1"/>
        <v/>
      </c>
      <c r="M8" s="23" t="str">
        <f t="shared" si="1"/>
        <v/>
      </c>
      <c r="N8" s="23" t="str">
        <f t="shared" si="1"/>
        <v/>
      </c>
      <c r="O8" s="23" t="str">
        <f t="shared" si="1"/>
        <v/>
      </c>
      <c r="P8" s="23" t="str">
        <f t="shared" si="1"/>
        <v/>
      </c>
      <c r="Q8" s="23" t="str">
        <f t="shared" si="1"/>
        <v/>
      </c>
      <c r="R8" s="23" t="str">
        <f t="shared" si="1"/>
        <v/>
      </c>
      <c r="S8" s="23" t="str">
        <f t="shared" si="1"/>
        <v/>
      </c>
      <c r="T8" s="23"/>
      <c r="U8" s="23"/>
      <c r="V8" s="23"/>
      <c r="W8" s="23"/>
      <c r="X8" s="23"/>
      <c r="Y8" s="23"/>
      <c r="Z8" s="95"/>
      <c r="AA8" s="96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</row>
    <row r="9" spans="1:56" ht="11.25" customHeight="1">
      <c r="A9" s="38">
        <v>5</v>
      </c>
      <c r="B9" s="83"/>
      <c r="C9" s="83"/>
      <c r="D9" s="83" t="str">
        <f t="shared" si="0"/>
        <v/>
      </c>
      <c r="E9" s="83"/>
      <c r="F9" s="83" t="str">
        <f t="shared" si="1"/>
        <v/>
      </c>
      <c r="G9" s="83" t="str">
        <f t="shared" si="1"/>
        <v/>
      </c>
      <c r="H9" s="83" t="str">
        <f t="shared" si="1"/>
        <v/>
      </c>
      <c r="I9" s="23" t="str">
        <f t="shared" si="1"/>
        <v/>
      </c>
      <c r="J9" s="23" t="str">
        <f t="shared" si="1"/>
        <v/>
      </c>
      <c r="K9" s="23" t="str">
        <f t="shared" si="1"/>
        <v/>
      </c>
      <c r="L9" s="23" t="str">
        <f t="shared" si="1"/>
        <v/>
      </c>
      <c r="M9" s="23" t="str">
        <f t="shared" si="1"/>
        <v/>
      </c>
      <c r="N9" s="23" t="str">
        <f t="shared" si="1"/>
        <v/>
      </c>
      <c r="O9" s="23" t="str">
        <f t="shared" si="1"/>
        <v/>
      </c>
      <c r="P9" s="23" t="str">
        <f t="shared" si="1"/>
        <v/>
      </c>
      <c r="Q9" s="23" t="str">
        <f t="shared" si="1"/>
        <v/>
      </c>
      <c r="R9" s="23" t="str">
        <f t="shared" si="1"/>
        <v/>
      </c>
      <c r="S9" s="23" t="str">
        <f t="shared" si="1"/>
        <v/>
      </c>
      <c r="T9" s="23"/>
      <c r="U9" s="23"/>
      <c r="V9" s="23"/>
      <c r="W9" s="23"/>
      <c r="X9" s="23"/>
      <c r="Y9" s="23"/>
      <c r="Z9" s="95"/>
      <c r="AA9" s="96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</row>
    <row r="10" spans="1:56" ht="11.25" customHeight="1">
      <c r="A10" s="38">
        <v>6</v>
      </c>
      <c r="B10" s="83"/>
      <c r="C10" s="83"/>
      <c r="D10" s="83" t="str">
        <f t="shared" si="0"/>
        <v/>
      </c>
      <c r="E10" s="83"/>
      <c r="F10" s="83" t="str">
        <f t="shared" si="1"/>
        <v/>
      </c>
      <c r="G10" s="83" t="str">
        <f t="shared" si="1"/>
        <v/>
      </c>
      <c r="H10" s="83" t="str">
        <f t="shared" si="1"/>
        <v/>
      </c>
      <c r="I10" s="23" t="str">
        <f t="shared" si="1"/>
        <v/>
      </c>
      <c r="J10" s="23" t="str">
        <f t="shared" si="1"/>
        <v/>
      </c>
      <c r="K10" s="23" t="str">
        <f t="shared" si="1"/>
        <v/>
      </c>
      <c r="L10" s="23" t="str">
        <f t="shared" si="1"/>
        <v/>
      </c>
      <c r="M10" s="23" t="str">
        <f t="shared" si="1"/>
        <v/>
      </c>
      <c r="N10" s="23" t="str">
        <f t="shared" si="1"/>
        <v/>
      </c>
      <c r="O10" s="23" t="str">
        <f t="shared" si="1"/>
        <v/>
      </c>
      <c r="P10" s="23" t="str">
        <f t="shared" si="1"/>
        <v/>
      </c>
      <c r="Q10" s="23" t="str">
        <f t="shared" si="1"/>
        <v/>
      </c>
      <c r="R10" s="23" t="str">
        <f t="shared" si="1"/>
        <v/>
      </c>
      <c r="S10" s="23" t="str">
        <f t="shared" si="1"/>
        <v/>
      </c>
      <c r="T10" s="23"/>
      <c r="U10" s="23"/>
      <c r="V10" s="23"/>
      <c r="W10" s="23"/>
      <c r="X10" s="23"/>
      <c r="Y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</row>
    <row r="11" spans="1:56" ht="11.25" customHeight="1">
      <c r="A11" s="38">
        <v>7</v>
      </c>
      <c r="B11" s="83"/>
      <c r="C11" s="83"/>
      <c r="D11" s="83" t="str">
        <f t="shared" si="0"/>
        <v/>
      </c>
      <c r="E11" s="83"/>
      <c r="F11" s="83" t="str">
        <f t="shared" si="1"/>
        <v/>
      </c>
      <c r="G11" s="83" t="str">
        <f t="shared" si="1"/>
        <v/>
      </c>
      <c r="H11" s="83" t="str">
        <f t="shared" si="1"/>
        <v/>
      </c>
      <c r="I11" s="23" t="str">
        <f t="shared" si="1"/>
        <v/>
      </c>
      <c r="J11" s="23" t="str">
        <f t="shared" si="1"/>
        <v/>
      </c>
      <c r="K11" s="23" t="str">
        <f t="shared" si="1"/>
        <v/>
      </c>
      <c r="L11" s="23" t="str">
        <f t="shared" si="1"/>
        <v/>
      </c>
      <c r="M11" s="23" t="str">
        <f t="shared" si="1"/>
        <v/>
      </c>
      <c r="N11" s="23" t="str">
        <f t="shared" si="1"/>
        <v/>
      </c>
      <c r="O11" s="23" t="str">
        <f t="shared" si="1"/>
        <v/>
      </c>
      <c r="P11" s="23" t="str">
        <f t="shared" si="1"/>
        <v/>
      </c>
      <c r="Q11" s="23" t="str">
        <f t="shared" si="1"/>
        <v/>
      </c>
      <c r="R11" s="23" t="str">
        <f t="shared" si="1"/>
        <v/>
      </c>
      <c r="S11" s="23" t="str">
        <f t="shared" si="1"/>
        <v/>
      </c>
      <c r="T11" s="23"/>
      <c r="U11" s="23"/>
      <c r="V11" s="23"/>
      <c r="W11" s="23"/>
      <c r="X11" s="23"/>
      <c r="Y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</row>
    <row r="12" spans="1:56" ht="11.25" customHeight="1">
      <c r="A12" s="38">
        <v>8</v>
      </c>
      <c r="B12" s="83"/>
      <c r="C12" s="83"/>
      <c r="D12" s="83" t="str">
        <f t="shared" si="0"/>
        <v/>
      </c>
      <c r="E12" s="83"/>
      <c r="F12" s="83" t="str">
        <f t="shared" si="1"/>
        <v/>
      </c>
      <c r="G12" s="83" t="str">
        <f t="shared" si="1"/>
        <v/>
      </c>
      <c r="H12" s="83" t="str">
        <f t="shared" si="1"/>
        <v/>
      </c>
      <c r="I12" s="23" t="str">
        <f t="shared" si="1"/>
        <v/>
      </c>
      <c r="J12" s="23" t="str">
        <f t="shared" si="1"/>
        <v/>
      </c>
      <c r="K12" s="23" t="str">
        <f t="shared" si="1"/>
        <v/>
      </c>
      <c r="L12" s="23" t="str">
        <f t="shared" si="1"/>
        <v/>
      </c>
      <c r="M12" s="23" t="str">
        <f t="shared" si="1"/>
        <v/>
      </c>
      <c r="N12" s="23" t="str">
        <f t="shared" si="1"/>
        <v/>
      </c>
      <c r="O12" s="23" t="str">
        <f t="shared" si="1"/>
        <v/>
      </c>
      <c r="P12" s="23" t="str">
        <f t="shared" si="1"/>
        <v/>
      </c>
      <c r="Q12" s="23" t="str">
        <f t="shared" si="1"/>
        <v/>
      </c>
      <c r="R12" s="23" t="str">
        <f t="shared" si="1"/>
        <v/>
      </c>
      <c r="S12" s="23" t="str">
        <f t="shared" si="1"/>
        <v/>
      </c>
      <c r="T12" s="23"/>
      <c r="U12" s="23"/>
      <c r="V12" s="23"/>
      <c r="W12" s="23"/>
      <c r="X12" s="23"/>
      <c r="Y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</row>
    <row r="13" spans="1:56" ht="11.25" customHeight="1">
      <c r="A13" s="38">
        <v>9</v>
      </c>
      <c r="B13" s="83"/>
      <c r="C13" s="83"/>
      <c r="D13" s="83" t="str">
        <f t="shared" si="0"/>
        <v/>
      </c>
      <c r="E13" s="83"/>
      <c r="F13" s="83" t="str">
        <f t="shared" si="1"/>
        <v/>
      </c>
      <c r="G13" s="83" t="str">
        <f t="shared" si="1"/>
        <v/>
      </c>
      <c r="H13" s="83" t="str">
        <f t="shared" si="1"/>
        <v/>
      </c>
      <c r="I13" s="23" t="str">
        <f t="shared" si="1"/>
        <v/>
      </c>
      <c r="J13" s="23" t="str">
        <f t="shared" si="1"/>
        <v/>
      </c>
      <c r="K13" s="23" t="str">
        <f t="shared" si="1"/>
        <v/>
      </c>
      <c r="L13" s="23" t="str">
        <f t="shared" si="1"/>
        <v/>
      </c>
      <c r="M13" s="23" t="str">
        <f t="shared" si="1"/>
        <v/>
      </c>
      <c r="N13" s="23" t="str">
        <f t="shared" si="1"/>
        <v/>
      </c>
      <c r="O13" s="23" t="str">
        <f t="shared" si="1"/>
        <v/>
      </c>
      <c r="P13" s="23" t="str">
        <f t="shared" si="1"/>
        <v/>
      </c>
      <c r="Q13" s="23" t="str">
        <f t="shared" si="1"/>
        <v/>
      </c>
      <c r="R13" s="23" t="str">
        <f t="shared" si="1"/>
        <v/>
      </c>
      <c r="S13" s="23" t="str">
        <f t="shared" si="1"/>
        <v/>
      </c>
      <c r="T13" s="23"/>
      <c r="U13" s="23"/>
      <c r="V13" s="23"/>
      <c r="W13" s="23"/>
      <c r="X13" s="23"/>
      <c r="Y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</row>
    <row r="14" spans="1:56" ht="11.25" customHeight="1">
      <c r="A14" s="38">
        <v>10</v>
      </c>
      <c r="B14" s="83"/>
      <c r="C14" s="83"/>
      <c r="D14" s="83" t="str">
        <f t="shared" si="0"/>
        <v/>
      </c>
      <c r="E14" s="83"/>
      <c r="F14" s="83" t="str">
        <f t="shared" si="1"/>
        <v/>
      </c>
      <c r="G14" s="83" t="str">
        <f t="shared" si="1"/>
        <v/>
      </c>
      <c r="H14" s="83" t="str">
        <f t="shared" si="1"/>
        <v/>
      </c>
      <c r="I14" s="23" t="str">
        <f t="shared" si="1"/>
        <v/>
      </c>
      <c r="J14" s="23" t="str">
        <f t="shared" si="1"/>
        <v/>
      </c>
      <c r="K14" s="23" t="str">
        <f t="shared" si="1"/>
        <v/>
      </c>
      <c r="L14" s="23" t="str">
        <f t="shared" si="1"/>
        <v/>
      </c>
      <c r="M14" s="23" t="str">
        <f t="shared" si="1"/>
        <v/>
      </c>
      <c r="N14" s="23" t="str">
        <f t="shared" si="1"/>
        <v/>
      </c>
      <c r="O14" s="23" t="str">
        <f t="shared" si="1"/>
        <v/>
      </c>
      <c r="P14" s="23" t="str">
        <f t="shared" si="1"/>
        <v/>
      </c>
      <c r="Q14" s="23" t="str">
        <f t="shared" si="1"/>
        <v/>
      </c>
      <c r="R14" s="23" t="str">
        <f t="shared" si="1"/>
        <v/>
      </c>
      <c r="S14" s="23" t="str">
        <f t="shared" si="1"/>
        <v/>
      </c>
      <c r="T14" s="23"/>
      <c r="U14" s="23"/>
      <c r="V14" s="23"/>
      <c r="W14" s="23"/>
      <c r="X14" s="23"/>
      <c r="Y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</row>
    <row r="15" spans="1:56" ht="11.25" customHeight="1">
      <c r="A15" s="38">
        <v>11</v>
      </c>
      <c r="B15" s="83"/>
      <c r="C15" s="83"/>
      <c r="D15" s="83" t="str">
        <f t="shared" si="0"/>
        <v/>
      </c>
      <c r="E15" s="83"/>
      <c r="F15" s="83" t="str">
        <f t="shared" si="1"/>
        <v/>
      </c>
      <c r="G15" s="83" t="str">
        <f t="shared" si="1"/>
        <v/>
      </c>
      <c r="H15" s="83" t="str">
        <f t="shared" si="1"/>
        <v/>
      </c>
      <c r="I15" s="23" t="str">
        <f t="shared" si="1"/>
        <v/>
      </c>
      <c r="J15" s="23" t="str">
        <f t="shared" si="1"/>
        <v/>
      </c>
      <c r="K15" s="23" t="str">
        <f t="shared" si="1"/>
        <v/>
      </c>
      <c r="L15" s="23" t="str">
        <f t="shared" si="1"/>
        <v/>
      </c>
      <c r="M15" s="23" t="str">
        <f t="shared" si="1"/>
        <v/>
      </c>
      <c r="N15" s="23" t="str">
        <f t="shared" si="1"/>
        <v/>
      </c>
      <c r="O15" s="23" t="str">
        <f t="shared" si="1"/>
        <v/>
      </c>
      <c r="P15" s="23" t="str">
        <f t="shared" si="1"/>
        <v/>
      </c>
      <c r="Q15" s="23" t="str">
        <f t="shared" si="1"/>
        <v/>
      </c>
      <c r="R15" s="23" t="str">
        <f t="shared" si="1"/>
        <v/>
      </c>
      <c r="S15" s="23" t="str">
        <f t="shared" si="1"/>
        <v/>
      </c>
      <c r="T15" s="23"/>
      <c r="U15" s="23"/>
      <c r="V15" s="23"/>
      <c r="W15" s="23"/>
      <c r="X15" s="23"/>
      <c r="Y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</row>
    <row r="16" spans="1:56" ht="11.25" customHeight="1">
      <c r="A16" s="38">
        <v>12</v>
      </c>
      <c r="B16" s="83"/>
      <c r="C16" s="83"/>
      <c r="D16" s="83" t="str">
        <f t="shared" si="0"/>
        <v/>
      </c>
      <c r="E16" s="83"/>
      <c r="F16" s="83" t="str">
        <f t="shared" si="1"/>
        <v/>
      </c>
      <c r="G16" s="83" t="str">
        <f t="shared" si="1"/>
        <v/>
      </c>
      <c r="H16" s="83" t="str">
        <f t="shared" si="1"/>
        <v/>
      </c>
      <c r="I16" s="23" t="str">
        <f t="shared" si="1"/>
        <v/>
      </c>
      <c r="J16" s="23" t="str">
        <f t="shared" si="1"/>
        <v/>
      </c>
      <c r="K16" s="23" t="str">
        <f t="shared" si="1"/>
        <v/>
      </c>
      <c r="L16" s="23" t="str">
        <f t="shared" si="1"/>
        <v/>
      </c>
      <c r="M16" s="23" t="str">
        <f t="shared" si="1"/>
        <v/>
      </c>
      <c r="N16" s="23" t="str">
        <f t="shared" si="1"/>
        <v/>
      </c>
      <c r="O16" s="23" t="str">
        <f t="shared" si="1"/>
        <v/>
      </c>
      <c r="P16" s="23" t="str">
        <f t="shared" si="1"/>
        <v/>
      </c>
      <c r="Q16" s="23" t="str">
        <f t="shared" si="1"/>
        <v/>
      </c>
      <c r="R16" s="23" t="str">
        <f t="shared" si="1"/>
        <v/>
      </c>
      <c r="S16" s="23" t="str">
        <f t="shared" si="1"/>
        <v/>
      </c>
      <c r="T16" s="23"/>
      <c r="U16" s="23"/>
      <c r="V16" s="23"/>
      <c r="W16" s="23"/>
      <c r="X16" s="23"/>
      <c r="Y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</row>
    <row r="17" spans="1:51" ht="11.25" customHeight="1">
      <c r="A17" s="38">
        <v>1</v>
      </c>
      <c r="B17" s="83"/>
      <c r="C17" s="83"/>
      <c r="D17" s="83" t="str">
        <f t="shared" si="0"/>
        <v/>
      </c>
      <c r="E17" s="83"/>
      <c r="F17" s="83" t="str">
        <f t="shared" si="1"/>
        <v/>
      </c>
      <c r="G17" s="83" t="str">
        <f t="shared" si="1"/>
        <v/>
      </c>
      <c r="H17" s="83" t="str">
        <f t="shared" si="1"/>
        <v/>
      </c>
      <c r="I17" s="23" t="str">
        <f t="shared" si="1"/>
        <v/>
      </c>
      <c r="J17" s="23" t="str">
        <f t="shared" si="1"/>
        <v/>
      </c>
      <c r="K17" s="23" t="str">
        <f t="shared" si="1"/>
        <v/>
      </c>
      <c r="L17" s="23" t="str">
        <f t="shared" si="1"/>
        <v/>
      </c>
      <c r="M17" s="23" t="str">
        <f t="shared" si="1"/>
        <v/>
      </c>
      <c r="N17" s="23" t="str">
        <f t="shared" si="1"/>
        <v/>
      </c>
      <c r="O17" s="23" t="str">
        <f t="shared" si="1"/>
        <v/>
      </c>
      <c r="P17" s="23" t="str">
        <f t="shared" si="1"/>
        <v/>
      </c>
      <c r="Q17" s="23" t="str">
        <f t="shared" si="1"/>
        <v/>
      </c>
      <c r="R17" s="23" t="str">
        <f t="shared" si="1"/>
        <v/>
      </c>
      <c r="S17" s="23" t="str">
        <f t="shared" si="1"/>
        <v/>
      </c>
      <c r="T17" s="23"/>
      <c r="U17" s="23"/>
      <c r="V17" s="23"/>
      <c r="W17" s="23"/>
      <c r="X17" s="23"/>
      <c r="Y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</row>
    <row r="18" spans="1:51" ht="11.25" customHeight="1">
      <c r="A18" s="38">
        <v>2</v>
      </c>
      <c r="B18" s="83"/>
      <c r="C18" s="83"/>
      <c r="D18" s="83" t="str">
        <f t="shared" si="0"/>
        <v/>
      </c>
      <c r="E18" s="83"/>
      <c r="F18" s="83" t="str">
        <f t="shared" si="1"/>
        <v/>
      </c>
      <c r="G18" s="83" t="str">
        <f t="shared" si="1"/>
        <v/>
      </c>
      <c r="H18" s="83" t="str">
        <f t="shared" si="1"/>
        <v/>
      </c>
      <c r="I18" s="23" t="str">
        <f t="shared" si="1"/>
        <v/>
      </c>
      <c r="J18" s="23" t="str">
        <f t="shared" si="1"/>
        <v/>
      </c>
      <c r="K18" s="23" t="str">
        <f t="shared" si="1"/>
        <v/>
      </c>
      <c r="L18" s="23" t="str">
        <f t="shared" si="1"/>
        <v/>
      </c>
      <c r="M18" s="23" t="str">
        <f t="shared" si="1"/>
        <v/>
      </c>
      <c r="N18" s="23" t="str">
        <f t="shared" si="1"/>
        <v/>
      </c>
      <c r="O18" s="23" t="str">
        <f t="shared" si="1"/>
        <v/>
      </c>
      <c r="P18" s="23" t="str">
        <f t="shared" si="1"/>
        <v/>
      </c>
      <c r="Q18" s="23" t="str">
        <f t="shared" si="1"/>
        <v/>
      </c>
      <c r="R18" s="23" t="str">
        <f t="shared" si="1"/>
        <v/>
      </c>
      <c r="S18" s="23" t="str">
        <f t="shared" si="1"/>
        <v/>
      </c>
      <c r="T18" s="23"/>
      <c r="U18" s="23"/>
      <c r="V18" s="23"/>
      <c r="W18" s="23"/>
      <c r="X18" s="23"/>
      <c r="Y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</row>
    <row r="19" spans="1:51" ht="11.25" customHeight="1">
      <c r="A19" s="38">
        <v>3</v>
      </c>
      <c r="B19" s="83"/>
      <c r="C19" s="85"/>
      <c r="D19" s="87" t="str">
        <f t="shared" si="0"/>
        <v/>
      </c>
      <c r="E19" s="83"/>
      <c r="F19" s="83" t="str">
        <f t="shared" si="1"/>
        <v/>
      </c>
      <c r="G19" s="83" t="str">
        <f t="shared" si="1"/>
        <v/>
      </c>
      <c r="H19" s="83" t="str">
        <f t="shared" si="1"/>
        <v/>
      </c>
      <c r="I19" s="24" t="str">
        <f t="shared" si="1"/>
        <v/>
      </c>
      <c r="J19" s="24" t="str">
        <f t="shared" si="1"/>
        <v/>
      </c>
      <c r="K19" s="24" t="str">
        <f t="shared" si="1"/>
        <v/>
      </c>
      <c r="L19" s="24" t="str">
        <f t="shared" si="1"/>
        <v/>
      </c>
      <c r="M19" s="24" t="str">
        <f t="shared" si="1"/>
        <v/>
      </c>
      <c r="N19" s="24" t="str">
        <f t="shared" si="1"/>
        <v/>
      </c>
      <c r="O19" s="24" t="str">
        <f t="shared" si="1"/>
        <v/>
      </c>
      <c r="P19" s="24" t="str">
        <f t="shared" si="1"/>
        <v/>
      </c>
      <c r="Q19" s="24" t="str">
        <f t="shared" si="1"/>
        <v/>
      </c>
      <c r="R19" s="24" t="str">
        <f t="shared" si="1"/>
        <v/>
      </c>
      <c r="S19" s="24" t="str">
        <f t="shared" si="1"/>
        <v/>
      </c>
      <c r="T19" s="24"/>
      <c r="U19" s="24"/>
      <c r="V19" s="24"/>
      <c r="W19" s="24"/>
      <c r="X19" s="24"/>
      <c r="Y19" s="24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</row>
    <row r="20" spans="1:51" ht="11.25" customHeight="1">
      <c r="A20" s="14" t="s">
        <v>46</v>
      </c>
      <c r="B20" s="26"/>
      <c r="C20" s="86"/>
      <c r="D20" s="88" t="s">
        <v>5</v>
      </c>
      <c r="E20" s="26"/>
      <c r="F20" s="26" t="s">
        <v>5</v>
      </c>
      <c r="G20" s="26" t="s">
        <v>5</v>
      </c>
      <c r="H20" s="26" t="s">
        <v>5</v>
      </c>
      <c r="I20" s="26" t="s">
        <v>5</v>
      </c>
      <c r="J20" s="26" t="s">
        <v>5</v>
      </c>
      <c r="K20" s="26" t="s">
        <v>5</v>
      </c>
      <c r="L20" s="26" t="s">
        <v>5</v>
      </c>
      <c r="M20" s="26" t="s">
        <v>5</v>
      </c>
      <c r="N20" s="26" t="s">
        <v>5</v>
      </c>
      <c r="O20" s="26" t="s">
        <v>5</v>
      </c>
      <c r="P20" s="26" t="s">
        <v>5</v>
      </c>
      <c r="Q20" s="26" t="s">
        <v>5</v>
      </c>
      <c r="R20" s="26" t="s">
        <v>5</v>
      </c>
      <c r="S20" s="26" t="s">
        <v>5</v>
      </c>
      <c r="T20" s="26"/>
      <c r="U20" s="26"/>
      <c r="V20" s="26"/>
      <c r="W20" s="26"/>
      <c r="X20" s="26"/>
      <c r="Y20" s="26"/>
      <c r="AB20" s="43" t="s">
        <v>5</v>
      </c>
      <c r="AC20" s="40" t="str">
        <f>IF(COUNT(AC8:AC19)=0,"",SUM(AC8:AC19))</f>
        <v/>
      </c>
      <c r="AD20" s="40"/>
      <c r="AE20" s="43" t="s">
        <v>5</v>
      </c>
      <c r="AF20" s="43" t="s">
        <v>5</v>
      </c>
      <c r="AG20" s="43" t="s">
        <v>5</v>
      </c>
      <c r="AH20" s="43" t="s">
        <v>5</v>
      </c>
      <c r="AI20" s="43" t="s">
        <v>5</v>
      </c>
      <c r="AJ20" s="43" t="s">
        <v>5</v>
      </c>
      <c r="AK20" s="43" t="s">
        <v>5</v>
      </c>
      <c r="AL20" s="43" t="s">
        <v>5</v>
      </c>
      <c r="AM20" s="43" t="s">
        <v>5</v>
      </c>
      <c r="AN20" s="43" t="s">
        <v>5</v>
      </c>
      <c r="AO20" s="43" t="s">
        <v>5</v>
      </c>
      <c r="AP20" s="43" t="s">
        <v>5</v>
      </c>
      <c r="AQ20" s="43" t="s">
        <v>5</v>
      </c>
      <c r="AR20" s="43" t="s">
        <v>5</v>
      </c>
      <c r="AS20" s="43" t="s">
        <v>5</v>
      </c>
      <c r="AT20" s="43" t="s">
        <v>5</v>
      </c>
      <c r="AU20" s="43" t="s">
        <v>5</v>
      </c>
      <c r="AV20" s="43" t="s">
        <v>5</v>
      </c>
      <c r="AW20" s="43" t="s">
        <v>5</v>
      </c>
      <c r="AX20" s="43" t="s">
        <v>5</v>
      </c>
      <c r="AY20" s="43" t="s">
        <v>5</v>
      </c>
    </row>
    <row r="21" spans="1:51" ht="11.25" customHeight="1">
      <c r="A21" s="15" t="s">
        <v>33</v>
      </c>
      <c r="B21" s="83"/>
      <c r="C21" s="83"/>
      <c r="D21" s="89" t="s">
        <v>5</v>
      </c>
      <c r="E21" s="83"/>
      <c r="F21" s="83" t="str">
        <f t="shared" ref="F21:S23" si="2">IF(AF21="","",TEXT(ROUND(AF21,(IF(F$6="",100,F$6)-1)-INT(LOG(ABS(AF21)+(AF21=0)))),"#,##0"&amp;IF(INT(LOG(ABS(ROUND(AF21,(IF(F$6="",100,F$6)-1)-INT(LOG(ABS(AF21)+(AF21=0)))))+(ROUND(AF21,(IF(F$6="",100,F$6)-1)-INT(LOG(ABS(AF21)+(AF21=0))))=0)))+1&gt;=IF(F$6="",100,F$6),"",IF(F$7&gt;0,".","")&amp;REPT("0",IF(IF(F$6="",100,F$6)-INT(LOG(ABS(ROUND(AF21,(IF(F$6="",100,F$6)-1)-INT(LOG(ABS(AF21)+(AF21=0)))))+(ROUND(AF21,(IF(F$6="",100,F$6)-1)-INT(LOG(ABS(AF21)+(AF21=0))))=0)))-1&gt;F$7,F$7,IF(F$6="",100,F$6)-INT(LOG(ABS(ROUND(AF21,(IF(F$6="",100,F$6)-1)-INT(LOG(ABS(AF21)+(AF21=0)))))+(ROUND(AF21,(IF(F$6="",100,F$6)-1)-INT(LOG(ABS(AF21)+(AF21=0))))=0)))-1)))))</f>
        <v/>
      </c>
      <c r="G21" s="83" t="str">
        <f t="shared" si="2"/>
        <v/>
      </c>
      <c r="H21" s="83" t="str">
        <f t="shared" si="2"/>
        <v/>
      </c>
      <c r="I21" s="23" t="str">
        <f t="shared" si="2"/>
        <v/>
      </c>
      <c r="J21" s="23" t="str">
        <f t="shared" si="2"/>
        <v/>
      </c>
      <c r="K21" s="23" t="str">
        <f t="shared" si="2"/>
        <v/>
      </c>
      <c r="L21" s="23" t="str">
        <f t="shared" si="2"/>
        <v/>
      </c>
      <c r="M21" s="23" t="str">
        <f t="shared" si="2"/>
        <v/>
      </c>
      <c r="N21" s="23" t="str">
        <f t="shared" si="2"/>
        <v/>
      </c>
      <c r="O21" s="23" t="str">
        <f t="shared" si="2"/>
        <v/>
      </c>
      <c r="P21" s="23" t="str">
        <f t="shared" si="2"/>
        <v/>
      </c>
      <c r="Q21" s="23" t="str">
        <f t="shared" si="2"/>
        <v/>
      </c>
      <c r="R21" s="23" t="str">
        <f t="shared" si="2"/>
        <v/>
      </c>
      <c r="S21" s="23" t="str">
        <f t="shared" si="2"/>
        <v/>
      </c>
      <c r="T21" s="23"/>
      <c r="U21" s="23"/>
      <c r="V21" s="23"/>
      <c r="W21" s="23"/>
      <c r="X21" s="23"/>
      <c r="Y21" s="23"/>
      <c r="AB21" s="40" t="str">
        <f>IF(COUNT(AB8:AB19)=0,"",AVERAGE(AB8:AB19))</f>
        <v/>
      </c>
      <c r="AC21" s="40" t="str">
        <f>IF(COUNT(AC8:AC19)=0,"",AVERAGE(AC8:AC19))</f>
        <v/>
      </c>
      <c r="AD21" s="40"/>
      <c r="AE21" s="40" t="str">
        <f t="shared" ref="AE21:AY21" si="3">IF(COUNT(AE8:AE19)=0,"",AVERAGE(AE8:AE19))</f>
        <v/>
      </c>
      <c r="AF21" s="40" t="str">
        <f t="shared" si="3"/>
        <v/>
      </c>
      <c r="AG21" s="40" t="str">
        <f t="shared" si="3"/>
        <v/>
      </c>
      <c r="AH21" s="40" t="str">
        <f t="shared" si="3"/>
        <v/>
      </c>
      <c r="AI21" s="40" t="str">
        <f t="shared" si="3"/>
        <v/>
      </c>
      <c r="AJ21" s="40" t="str">
        <f t="shared" si="3"/>
        <v/>
      </c>
      <c r="AK21" s="40" t="str">
        <f t="shared" si="3"/>
        <v/>
      </c>
      <c r="AL21" s="40" t="str">
        <f t="shared" si="3"/>
        <v/>
      </c>
      <c r="AM21" s="40" t="str">
        <f t="shared" si="3"/>
        <v/>
      </c>
      <c r="AN21" s="40" t="str">
        <f t="shared" si="3"/>
        <v/>
      </c>
      <c r="AO21" s="40" t="str">
        <f t="shared" si="3"/>
        <v/>
      </c>
      <c r="AP21" s="40" t="str">
        <f t="shared" si="3"/>
        <v/>
      </c>
      <c r="AQ21" s="40" t="str">
        <f t="shared" si="3"/>
        <v/>
      </c>
      <c r="AR21" s="40" t="str">
        <f t="shared" si="3"/>
        <v/>
      </c>
      <c r="AS21" s="40" t="str">
        <f t="shared" si="3"/>
        <v/>
      </c>
      <c r="AT21" s="40" t="str">
        <f t="shared" si="3"/>
        <v/>
      </c>
      <c r="AU21" s="40" t="str">
        <f t="shared" si="3"/>
        <v/>
      </c>
      <c r="AV21" s="40" t="str">
        <f t="shared" si="3"/>
        <v/>
      </c>
      <c r="AW21" s="40" t="str">
        <f t="shared" si="3"/>
        <v/>
      </c>
      <c r="AX21" s="40" t="str">
        <f t="shared" si="3"/>
        <v/>
      </c>
      <c r="AY21" s="40" t="str">
        <f t="shared" si="3"/>
        <v/>
      </c>
    </row>
    <row r="22" spans="1:51" ht="11.25" customHeight="1">
      <c r="A22" s="15" t="s">
        <v>47</v>
      </c>
      <c r="B22" s="83"/>
      <c r="C22" s="83"/>
      <c r="D22" s="89" t="s">
        <v>5</v>
      </c>
      <c r="E22" s="83"/>
      <c r="F22" s="83" t="str">
        <f t="shared" si="2"/>
        <v/>
      </c>
      <c r="G22" s="83" t="str">
        <f t="shared" si="2"/>
        <v/>
      </c>
      <c r="H22" s="83" t="str">
        <f t="shared" si="2"/>
        <v/>
      </c>
      <c r="I22" s="23" t="str">
        <f t="shared" si="2"/>
        <v/>
      </c>
      <c r="J22" s="23" t="str">
        <f t="shared" si="2"/>
        <v/>
      </c>
      <c r="K22" s="23" t="str">
        <f t="shared" si="2"/>
        <v/>
      </c>
      <c r="L22" s="23" t="str">
        <f t="shared" si="2"/>
        <v/>
      </c>
      <c r="M22" s="23" t="str">
        <f t="shared" si="2"/>
        <v/>
      </c>
      <c r="N22" s="23" t="str">
        <f t="shared" si="2"/>
        <v/>
      </c>
      <c r="O22" s="23" t="str">
        <f t="shared" si="2"/>
        <v/>
      </c>
      <c r="P22" s="23" t="str">
        <f t="shared" si="2"/>
        <v/>
      </c>
      <c r="Q22" s="23" t="str">
        <f t="shared" si="2"/>
        <v/>
      </c>
      <c r="R22" s="23" t="str">
        <f t="shared" si="2"/>
        <v/>
      </c>
      <c r="S22" s="23" t="str">
        <f t="shared" si="2"/>
        <v/>
      </c>
      <c r="T22" s="23"/>
      <c r="U22" s="23"/>
      <c r="V22" s="23"/>
      <c r="W22" s="23"/>
      <c r="X22" s="23"/>
      <c r="Y22" s="23"/>
      <c r="AB22" s="40" t="str">
        <f>IF(COUNT(AB8:AB19)=0,"",MAX(AB8:AB19))</f>
        <v/>
      </c>
      <c r="AC22" s="40" t="str">
        <f>IF(COUNT(AC8:AC19)=0,"",MAX(AC8:AC19))</f>
        <v/>
      </c>
      <c r="AD22" s="40"/>
      <c r="AE22" s="40" t="str">
        <f t="shared" ref="AE22:AY22" si="4">IF(COUNT(AE8:AE19)=0,"",MAX(AE8:AE19))</f>
        <v/>
      </c>
      <c r="AF22" s="40" t="str">
        <f t="shared" si="4"/>
        <v/>
      </c>
      <c r="AG22" s="40" t="str">
        <f t="shared" si="4"/>
        <v/>
      </c>
      <c r="AH22" s="40" t="str">
        <f t="shared" si="4"/>
        <v/>
      </c>
      <c r="AI22" s="40" t="str">
        <f t="shared" si="4"/>
        <v/>
      </c>
      <c r="AJ22" s="40" t="str">
        <f t="shared" si="4"/>
        <v/>
      </c>
      <c r="AK22" s="40" t="str">
        <f t="shared" si="4"/>
        <v/>
      </c>
      <c r="AL22" s="40" t="str">
        <f t="shared" si="4"/>
        <v/>
      </c>
      <c r="AM22" s="40" t="str">
        <f t="shared" si="4"/>
        <v/>
      </c>
      <c r="AN22" s="40" t="str">
        <f t="shared" si="4"/>
        <v/>
      </c>
      <c r="AO22" s="40" t="str">
        <f t="shared" si="4"/>
        <v/>
      </c>
      <c r="AP22" s="40" t="str">
        <f t="shared" si="4"/>
        <v/>
      </c>
      <c r="AQ22" s="40" t="str">
        <f t="shared" si="4"/>
        <v/>
      </c>
      <c r="AR22" s="40" t="str">
        <f t="shared" si="4"/>
        <v/>
      </c>
      <c r="AS22" s="40" t="str">
        <f t="shared" si="4"/>
        <v/>
      </c>
      <c r="AT22" s="40" t="str">
        <f t="shared" si="4"/>
        <v/>
      </c>
      <c r="AU22" s="40" t="str">
        <f t="shared" si="4"/>
        <v/>
      </c>
      <c r="AV22" s="40" t="str">
        <f t="shared" si="4"/>
        <v/>
      </c>
      <c r="AW22" s="40" t="str">
        <f t="shared" si="4"/>
        <v/>
      </c>
      <c r="AX22" s="40" t="str">
        <f t="shared" si="4"/>
        <v/>
      </c>
      <c r="AY22" s="40" t="str">
        <f t="shared" si="4"/>
        <v/>
      </c>
    </row>
    <row r="23" spans="1:51" ht="11.25" customHeight="1">
      <c r="A23" s="15" t="s">
        <v>18</v>
      </c>
      <c r="B23" s="83"/>
      <c r="C23" s="83"/>
      <c r="D23" s="89" t="s">
        <v>5</v>
      </c>
      <c r="E23" s="83"/>
      <c r="F23" s="83" t="str">
        <f t="shared" si="2"/>
        <v/>
      </c>
      <c r="G23" s="83" t="str">
        <f t="shared" si="2"/>
        <v/>
      </c>
      <c r="H23" s="83" t="str">
        <f t="shared" si="2"/>
        <v/>
      </c>
      <c r="I23" s="23" t="str">
        <f t="shared" si="2"/>
        <v/>
      </c>
      <c r="J23" s="23" t="str">
        <f t="shared" si="2"/>
        <v/>
      </c>
      <c r="K23" s="23" t="str">
        <f t="shared" si="2"/>
        <v/>
      </c>
      <c r="L23" s="23" t="str">
        <f t="shared" si="2"/>
        <v/>
      </c>
      <c r="M23" s="23" t="str">
        <f t="shared" si="2"/>
        <v/>
      </c>
      <c r="N23" s="23" t="str">
        <f t="shared" si="2"/>
        <v/>
      </c>
      <c r="O23" s="23" t="str">
        <f t="shared" si="2"/>
        <v/>
      </c>
      <c r="P23" s="23" t="str">
        <f t="shared" si="2"/>
        <v/>
      </c>
      <c r="Q23" s="23" t="str">
        <f t="shared" si="2"/>
        <v/>
      </c>
      <c r="R23" s="23" t="str">
        <f t="shared" si="2"/>
        <v/>
      </c>
      <c r="S23" s="23" t="str">
        <f t="shared" si="2"/>
        <v/>
      </c>
      <c r="T23" s="23"/>
      <c r="U23" s="23"/>
      <c r="V23" s="23"/>
      <c r="W23" s="23"/>
      <c r="X23" s="23"/>
      <c r="Y23" s="23"/>
      <c r="AB23" s="40" t="str">
        <f>IF(COUNT(AB8:AB19)=0,"",MIN(AB8:AB19))</f>
        <v/>
      </c>
      <c r="AC23" s="40" t="str">
        <f>IF(COUNT(AC8:AC19)=0,"",MIN(AC8:AC19))</f>
        <v/>
      </c>
      <c r="AD23" s="40"/>
      <c r="AE23" s="40" t="str">
        <f t="shared" ref="AE23:AY23" si="5">IF(COUNT(AE8:AE19)=0,"",MIN(AE8:AE19))</f>
        <v/>
      </c>
      <c r="AF23" s="40" t="str">
        <f t="shared" si="5"/>
        <v/>
      </c>
      <c r="AG23" s="40" t="str">
        <f t="shared" si="5"/>
        <v/>
      </c>
      <c r="AH23" s="40" t="str">
        <f t="shared" si="5"/>
        <v/>
      </c>
      <c r="AI23" s="40" t="str">
        <f t="shared" si="5"/>
        <v/>
      </c>
      <c r="AJ23" s="40" t="str">
        <f t="shared" si="5"/>
        <v/>
      </c>
      <c r="AK23" s="40" t="str">
        <f t="shared" si="5"/>
        <v/>
      </c>
      <c r="AL23" s="40" t="str">
        <f t="shared" si="5"/>
        <v/>
      </c>
      <c r="AM23" s="40" t="str">
        <f t="shared" si="5"/>
        <v/>
      </c>
      <c r="AN23" s="40" t="str">
        <f t="shared" si="5"/>
        <v/>
      </c>
      <c r="AO23" s="40" t="str">
        <f t="shared" si="5"/>
        <v/>
      </c>
      <c r="AP23" s="40" t="str">
        <f t="shared" si="5"/>
        <v/>
      </c>
      <c r="AQ23" s="40" t="str">
        <f t="shared" si="5"/>
        <v/>
      </c>
      <c r="AR23" s="40" t="str">
        <f t="shared" si="5"/>
        <v/>
      </c>
      <c r="AS23" s="40" t="str">
        <f t="shared" si="5"/>
        <v/>
      </c>
      <c r="AT23" s="40" t="str">
        <f t="shared" si="5"/>
        <v/>
      </c>
      <c r="AU23" s="40" t="str">
        <f t="shared" si="5"/>
        <v/>
      </c>
      <c r="AV23" s="40" t="str">
        <f t="shared" si="5"/>
        <v/>
      </c>
      <c r="AW23" s="40" t="str">
        <f t="shared" si="5"/>
        <v/>
      </c>
      <c r="AX23" s="40" t="str">
        <f t="shared" si="5"/>
        <v/>
      </c>
      <c r="AY23" s="40" t="str">
        <f t="shared" si="5"/>
        <v/>
      </c>
    </row>
    <row r="24" spans="1:51" ht="11.25" customHeight="1">
      <c r="A24" s="80" t="s">
        <v>227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</row>
  </sheetData>
  <mergeCells count="12">
    <mergeCell ref="F3:Y3"/>
    <mergeCell ref="AF3:AY3"/>
    <mergeCell ref="A24:Z24"/>
    <mergeCell ref="A3:A4"/>
    <mergeCell ref="B3:B4"/>
    <mergeCell ref="C3:C4"/>
    <mergeCell ref="D3:D4"/>
    <mergeCell ref="E3:E4"/>
    <mergeCell ref="AB3:AB4"/>
    <mergeCell ref="AC3:AC4"/>
    <mergeCell ref="AD3:AD4"/>
    <mergeCell ref="AE3:AE4"/>
  </mergeCells>
  <phoneticPr fontId="3"/>
  <conditionalFormatting sqref="AB21:AC23 I20:Y20 AE20:AY23">
    <cfRule type="expression" dxfId="28" priority="5">
      <formula>INDIRECT(ADDRESS(ROW(),COLUMN()))=TRUNC(INDIRECT(ADDRESS(ROW(),COLUMN())))</formula>
    </cfRule>
  </conditionalFormatting>
  <conditionalFormatting sqref="B20">
    <cfRule type="expression" dxfId="27" priority="4">
      <formula>INDIRECT(ADDRESS(ROW(),COLUMN()))=TRUNC(INDIRECT(ADDRESS(ROW(),COLUMN())))</formula>
    </cfRule>
  </conditionalFormatting>
  <conditionalFormatting sqref="AB20">
    <cfRule type="expression" dxfId="26" priority="3">
      <formula>INDIRECT(ADDRESS(ROW(),COLUMN()))=TRUNC(INDIRECT(ADDRESS(ROW(),COLUMN())))</formula>
    </cfRule>
  </conditionalFormatting>
  <conditionalFormatting sqref="E20:H20">
    <cfRule type="expression" dxfId="25" priority="2">
      <formula>INDIRECT(ADDRESS(ROW(),COLUMN()))=TRUNC(INDIRECT(ADDRESS(ROW(),COLUMN())))</formula>
    </cfRule>
  </conditionalFormatting>
  <conditionalFormatting sqref="AD21:AD23">
    <cfRule type="expression" dxfId="24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fitToWidth="1" fitToHeight="1" orientation="landscape" usePrinterDefaults="1" horizontalDpi="6553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BD24"/>
  <sheetViews>
    <sheetView view="pageBreakPreview" zoomScaleSheetLayoutView="100" workbookViewId="0">
      <selection activeCell="AA1" sqref="AA1"/>
    </sheetView>
  </sheetViews>
  <sheetFormatPr defaultRowHeight="9.6"/>
  <cols>
    <col min="1" max="1" width="6.125" style="1" customWidth="1"/>
    <col min="2" max="2" width="8" style="1" customWidth="1"/>
    <col min="3" max="3" width="5.125" style="1" customWidth="1"/>
    <col min="4" max="8" width="3.625" style="1" customWidth="1"/>
    <col min="9" max="11" width="4.625" style="1" customWidth="1"/>
    <col min="12" max="12" width="8" style="1" customWidth="1"/>
    <col min="13" max="25" width="4.625" style="1" customWidth="1"/>
    <col min="26" max="26" width="22.375" style="1" customWidth="1"/>
    <col min="27" max="51" width="4.625" style="1" customWidth="1"/>
    <col min="52" max="16384" width="9" style="1" customWidth="1"/>
  </cols>
  <sheetData>
    <row r="1" spans="1:56" s="2" customFormat="1" ht="21" customHeigh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56" s="2" customFormat="1" ht="21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93"/>
      <c r="Q2" s="20"/>
      <c r="V2" s="20"/>
      <c r="Y2" s="28"/>
      <c r="Z2" s="28"/>
      <c r="AB2" s="38" t="s">
        <v>58</v>
      </c>
      <c r="AC2" s="41"/>
      <c r="AD2" s="97"/>
      <c r="AE2" s="93"/>
    </row>
    <row r="3" spans="1:56" s="2" customFormat="1" ht="12" customHeight="1">
      <c r="A3" s="8" t="s">
        <v>43</v>
      </c>
      <c r="B3" s="81"/>
      <c r="C3" s="81"/>
      <c r="D3" s="81" t="s">
        <v>205</v>
      </c>
      <c r="E3" s="81"/>
      <c r="F3" s="15" t="s">
        <v>112</v>
      </c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4"/>
      <c r="AB3" s="81" t="s">
        <v>35</v>
      </c>
      <c r="AC3" s="81" t="s">
        <v>111</v>
      </c>
      <c r="AD3" s="81" t="s">
        <v>206</v>
      </c>
      <c r="AE3" s="81" t="s">
        <v>110</v>
      </c>
      <c r="AF3" s="15" t="s">
        <v>112</v>
      </c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4"/>
    </row>
    <row r="4" spans="1:56" s="3" customFormat="1" ht="48" customHeight="1">
      <c r="A4" s="9"/>
      <c r="B4" s="82"/>
      <c r="C4" s="84"/>
      <c r="D4" s="84"/>
      <c r="E4" s="84"/>
      <c r="F4" s="90" t="s">
        <v>99</v>
      </c>
      <c r="G4" s="90" t="s">
        <v>100</v>
      </c>
      <c r="H4" s="34" t="s">
        <v>101</v>
      </c>
      <c r="I4" s="34" t="s">
        <v>102</v>
      </c>
      <c r="J4" s="34" t="s">
        <v>104</v>
      </c>
      <c r="K4" s="34" t="s">
        <v>71</v>
      </c>
      <c r="L4" s="92" t="s">
        <v>230</v>
      </c>
      <c r="M4" s="92" t="s">
        <v>8</v>
      </c>
      <c r="N4" s="8" t="s">
        <v>122</v>
      </c>
      <c r="O4" s="8" t="s">
        <v>123</v>
      </c>
      <c r="P4" s="8" t="s">
        <v>124</v>
      </c>
      <c r="Q4" s="92" t="s">
        <v>23</v>
      </c>
      <c r="R4" s="92" t="s">
        <v>16</v>
      </c>
      <c r="S4" s="92" t="s">
        <v>105</v>
      </c>
      <c r="T4" s="92"/>
      <c r="U4" s="92" t="s">
        <v>9</v>
      </c>
      <c r="V4" s="92" t="s">
        <v>24</v>
      </c>
      <c r="W4" s="92" t="s">
        <v>30</v>
      </c>
      <c r="X4" s="92" t="s">
        <v>25</v>
      </c>
      <c r="Y4" s="92" t="s">
        <v>27</v>
      </c>
      <c r="Z4" s="3"/>
      <c r="AA4" s="3"/>
      <c r="AB4" s="82"/>
      <c r="AC4" s="84"/>
      <c r="AD4" s="84"/>
      <c r="AE4" s="84"/>
      <c r="AF4" s="90" t="s">
        <v>99</v>
      </c>
      <c r="AG4" s="90" t="s">
        <v>100</v>
      </c>
      <c r="AH4" s="34" t="s">
        <v>101</v>
      </c>
      <c r="AI4" s="34" t="s">
        <v>102</v>
      </c>
      <c r="AJ4" s="34" t="s">
        <v>104</v>
      </c>
      <c r="AK4" s="34" t="s">
        <v>71</v>
      </c>
      <c r="AL4" s="92" t="s">
        <v>230</v>
      </c>
      <c r="AM4" s="92" t="s">
        <v>8</v>
      </c>
      <c r="AN4" s="8" t="s">
        <v>122</v>
      </c>
      <c r="AO4" s="8" t="s">
        <v>123</v>
      </c>
      <c r="AP4" s="8" t="s">
        <v>124</v>
      </c>
      <c r="AQ4" s="92" t="s">
        <v>23</v>
      </c>
      <c r="AR4" s="92" t="s">
        <v>16</v>
      </c>
      <c r="AS4" s="92" t="s">
        <v>105</v>
      </c>
      <c r="AT4" s="92" t="s">
        <v>21</v>
      </c>
      <c r="AU4" s="92" t="s">
        <v>9</v>
      </c>
      <c r="AV4" s="92" t="s">
        <v>24</v>
      </c>
      <c r="AW4" s="92" t="s">
        <v>30</v>
      </c>
      <c r="AX4" s="92" t="s">
        <v>25</v>
      </c>
      <c r="AY4" s="92" t="s">
        <v>27</v>
      </c>
      <c r="AZ4" s="3"/>
      <c r="BA4" s="3"/>
      <c r="BB4" s="3"/>
      <c r="BC4" s="3"/>
      <c r="BD4" s="3"/>
    </row>
    <row r="5" spans="1:56" ht="11.4">
      <c r="A5" s="10"/>
      <c r="B5" s="21"/>
      <c r="C5" s="21"/>
      <c r="D5" s="21"/>
      <c r="E5" s="21"/>
      <c r="F5" s="21" t="s">
        <v>106</v>
      </c>
      <c r="G5" s="21" t="s">
        <v>107</v>
      </c>
      <c r="H5" s="21"/>
      <c r="I5" s="21" t="s">
        <v>108</v>
      </c>
      <c r="J5" s="21" t="s">
        <v>108</v>
      </c>
      <c r="K5" s="21" t="s">
        <v>108</v>
      </c>
      <c r="L5" s="21" t="s">
        <v>231</v>
      </c>
      <c r="M5" s="21" t="s">
        <v>108</v>
      </c>
      <c r="N5" s="21" t="s">
        <v>108</v>
      </c>
      <c r="O5" s="21" t="s">
        <v>108</v>
      </c>
      <c r="P5" s="21" t="s">
        <v>108</v>
      </c>
      <c r="Q5" s="21" t="s">
        <v>108</v>
      </c>
      <c r="R5" s="21" t="s">
        <v>108</v>
      </c>
      <c r="S5" s="21" t="s">
        <v>108</v>
      </c>
      <c r="T5" s="21"/>
      <c r="U5" s="21" t="s">
        <v>108</v>
      </c>
      <c r="V5" s="21" t="s">
        <v>108</v>
      </c>
      <c r="W5" s="21" t="s">
        <v>108</v>
      </c>
      <c r="X5" s="21" t="s">
        <v>108</v>
      </c>
      <c r="Y5" s="21" t="s">
        <v>108</v>
      </c>
      <c r="Z5" s="95"/>
      <c r="AA5" s="96"/>
      <c r="AB5" s="39" t="s">
        <v>3</v>
      </c>
      <c r="AC5" s="39" t="s">
        <v>14</v>
      </c>
      <c r="AD5" s="39"/>
      <c r="AE5" s="39" t="s">
        <v>106</v>
      </c>
      <c r="AF5" s="39" t="s">
        <v>106</v>
      </c>
      <c r="AG5" s="39" t="s">
        <v>107</v>
      </c>
      <c r="AH5" s="39"/>
      <c r="AI5" s="39" t="s">
        <v>108</v>
      </c>
      <c r="AJ5" s="39" t="s">
        <v>108</v>
      </c>
      <c r="AK5" s="39" t="s">
        <v>108</v>
      </c>
      <c r="AL5" s="39" t="s">
        <v>231</v>
      </c>
      <c r="AM5" s="39" t="s">
        <v>108</v>
      </c>
      <c r="AN5" s="39" t="s">
        <v>108</v>
      </c>
      <c r="AO5" s="39" t="s">
        <v>108</v>
      </c>
      <c r="AP5" s="39" t="s">
        <v>108</v>
      </c>
      <c r="AQ5" s="39" t="s">
        <v>108</v>
      </c>
      <c r="AR5" s="39" t="s">
        <v>108</v>
      </c>
      <c r="AS5" s="39" t="s">
        <v>108</v>
      </c>
      <c r="AT5" s="39" t="s">
        <v>108</v>
      </c>
      <c r="AU5" s="39" t="s">
        <v>108</v>
      </c>
      <c r="AV5" s="39" t="s">
        <v>108</v>
      </c>
      <c r="AW5" s="39" t="s">
        <v>108</v>
      </c>
      <c r="AX5" s="39" t="s">
        <v>108</v>
      </c>
      <c r="AY5" s="39" t="s">
        <v>108</v>
      </c>
    </row>
    <row r="6" spans="1:56" ht="11.25" customHeight="1">
      <c r="A6" s="79" t="s">
        <v>76</v>
      </c>
      <c r="B6" s="27"/>
      <c r="C6" s="27"/>
      <c r="D6" s="27"/>
      <c r="E6" s="27"/>
      <c r="F6" s="27"/>
      <c r="G6" s="27"/>
      <c r="H6" s="27"/>
      <c r="I6" s="27">
        <v>3</v>
      </c>
      <c r="J6" s="27">
        <v>3</v>
      </c>
      <c r="K6" s="27">
        <v>3</v>
      </c>
      <c r="L6" s="27">
        <v>2</v>
      </c>
      <c r="M6" s="27">
        <v>3</v>
      </c>
      <c r="N6" s="27">
        <v>3</v>
      </c>
      <c r="O6" s="27">
        <v>3</v>
      </c>
      <c r="P6" s="27">
        <v>3</v>
      </c>
      <c r="Q6" s="27">
        <v>3</v>
      </c>
      <c r="R6" s="27">
        <v>3</v>
      </c>
      <c r="S6" s="27">
        <v>3</v>
      </c>
      <c r="T6" s="27"/>
      <c r="U6" s="27">
        <v>3</v>
      </c>
      <c r="V6" s="27">
        <v>3</v>
      </c>
      <c r="W6" s="27">
        <v>3</v>
      </c>
      <c r="X6" s="27">
        <v>3</v>
      </c>
      <c r="Y6" s="27">
        <v>3</v>
      </c>
      <c r="Z6" s="31"/>
      <c r="AA6" s="37"/>
      <c r="AB6" s="12"/>
      <c r="AC6" s="12"/>
      <c r="AD6" s="12"/>
      <c r="AE6" s="12"/>
      <c r="AF6" s="44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45"/>
      <c r="BA6" s="57"/>
      <c r="BB6" s="57"/>
      <c r="BC6" s="57"/>
      <c r="BD6" s="57"/>
    </row>
    <row r="7" spans="1:56" ht="11.25" customHeight="1">
      <c r="A7" s="79" t="s">
        <v>52</v>
      </c>
      <c r="B7" s="22"/>
      <c r="C7" s="27"/>
      <c r="D7" s="27"/>
      <c r="E7" s="27"/>
      <c r="F7" s="27">
        <v>0</v>
      </c>
      <c r="G7" s="27">
        <v>0</v>
      </c>
      <c r="H7" s="27">
        <v>1</v>
      </c>
      <c r="I7" s="27">
        <v>1</v>
      </c>
      <c r="J7" s="27">
        <v>1</v>
      </c>
      <c r="K7" s="27">
        <v>1</v>
      </c>
      <c r="L7" s="27">
        <v>0</v>
      </c>
      <c r="M7" s="27">
        <v>1</v>
      </c>
      <c r="N7" s="27">
        <v>1</v>
      </c>
      <c r="O7" s="27">
        <v>1</v>
      </c>
      <c r="P7" s="27">
        <v>1</v>
      </c>
      <c r="Q7" s="27">
        <v>1</v>
      </c>
      <c r="R7" s="27">
        <v>1</v>
      </c>
      <c r="S7" s="27">
        <v>1</v>
      </c>
      <c r="T7" s="27"/>
      <c r="U7" s="27">
        <v>0</v>
      </c>
      <c r="V7" s="27">
        <v>0</v>
      </c>
      <c r="W7" s="27">
        <v>0</v>
      </c>
      <c r="X7" s="27">
        <v>0</v>
      </c>
      <c r="Y7" s="27">
        <v>0</v>
      </c>
      <c r="Z7" s="31"/>
      <c r="AA7" s="37"/>
      <c r="AB7" s="12"/>
      <c r="AC7" s="12"/>
      <c r="AD7" s="12"/>
      <c r="AE7" s="12"/>
      <c r="AF7" s="12"/>
      <c r="AG7" s="98"/>
      <c r="AH7" s="12"/>
      <c r="AI7" s="12"/>
      <c r="AJ7" s="12"/>
      <c r="AK7" s="12"/>
      <c r="AL7" s="12"/>
      <c r="AM7" s="12"/>
      <c r="AN7" s="12"/>
      <c r="AO7" s="12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95"/>
      <c r="BA7" s="4"/>
      <c r="BB7" s="4"/>
      <c r="BC7" s="4"/>
      <c r="BD7" s="4"/>
    </row>
    <row r="8" spans="1:56" ht="11.25" customHeight="1">
      <c r="A8" s="38">
        <v>4</v>
      </c>
      <c r="B8" s="83"/>
      <c r="C8" s="83"/>
      <c r="D8" s="83" t="str">
        <f t="shared" ref="D8:D19" si="0">IF(AD8="","",AD8)</f>
        <v/>
      </c>
      <c r="E8" s="83"/>
      <c r="F8" s="83" t="str">
        <f t="shared" ref="F8:S19" si="1">IF(AF8="","",TEXT(ROUND(AF8,(IF(F$6="",100,F$6)-1)-INT(LOG(ABS(AF8)+(AF8=0)))),"#,##0"&amp;IF(INT(LOG(ABS(ROUND(AF8,(IF(F$6="",100,F$6)-1)-INT(LOG(ABS(AF8)+(AF8=0)))))+(ROUND(AF8,(IF(F$6="",100,F$6)-1)-INT(LOG(ABS(AF8)+(AF8=0))))=0)))+1&gt;=IF(F$6="",100,F$6),"",IF(F$7&gt;0,".","")&amp;REPT("0",IF(IF(F$6="",100,F$6)-INT(LOG(ABS(ROUND(AF8,(IF(F$6="",100,F$6)-1)-INT(LOG(ABS(AF8)+(AF8=0)))))+(ROUND(AF8,(IF(F$6="",100,F$6)-1)-INT(LOG(ABS(AF8)+(AF8=0))))=0)))-1&gt;F$7,F$7,IF(F$6="",100,F$6)-INT(LOG(ABS(ROUND(AF8,(IF(F$6="",100,F$6)-1)-INT(LOG(ABS(AF8)+(AF8=0)))))+(ROUND(AF8,(IF(F$6="",100,F$6)-1)-INT(LOG(ABS(AF8)+(AF8=0))))=0)))-1)))))</f>
        <v/>
      </c>
      <c r="G8" s="83" t="str">
        <f t="shared" si="1"/>
        <v/>
      </c>
      <c r="H8" s="83" t="str">
        <f t="shared" si="1"/>
        <v/>
      </c>
      <c r="I8" s="83" t="str">
        <f t="shared" si="1"/>
        <v/>
      </c>
      <c r="J8" s="83" t="str">
        <f t="shared" si="1"/>
        <v/>
      </c>
      <c r="K8" s="83" t="str">
        <f t="shared" si="1"/>
        <v/>
      </c>
      <c r="L8" s="83" t="str">
        <f t="shared" si="1"/>
        <v/>
      </c>
      <c r="M8" s="83" t="str">
        <f t="shared" si="1"/>
        <v/>
      </c>
      <c r="N8" s="83" t="str">
        <f t="shared" si="1"/>
        <v/>
      </c>
      <c r="O8" s="83" t="str">
        <f t="shared" si="1"/>
        <v/>
      </c>
      <c r="P8" s="83" t="str">
        <f t="shared" si="1"/>
        <v/>
      </c>
      <c r="Q8" s="83" t="str">
        <f t="shared" si="1"/>
        <v/>
      </c>
      <c r="R8" s="83" t="str">
        <f t="shared" si="1"/>
        <v/>
      </c>
      <c r="S8" s="83" t="str">
        <f t="shared" si="1"/>
        <v/>
      </c>
      <c r="T8" s="83"/>
      <c r="U8" s="83" t="str">
        <f t="shared" ref="U8:Y19" si="2">IF(AU8="","",TEXT(ROUND(AU8,(IF(U$6="",100,U$6)-1)-INT(LOG(ABS(AU8)+(AU8=0)))),"#,##0"&amp;IF(INT(LOG(ABS(ROUND(AU8,(IF(U$6="",100,U$6)-1)-INT(LOG(ABS(AU8)+(AU8=0)))))+(ROUND(AU8,(IF(U$6="",100,U$6)-1)-INT(LOG(ABS(AU8)+(AU8=0))))=0)))+1&gt;=IF(U$6="",100,U$6),"",IF(U$7&gt;0,".","")&amp;REPT("0",IF(IF(U$6="",100,U$6)-INT(LOG(ABS(ROUND(AU8,(IF(U$6="",100,U$6)-1)-INT(LOG(ABS(AU8)+(AU8=0)))))+(ROUND(AU8,(IF(U$6="",100,U$6)-1)-INT(LOG(ABS(AU8)+(AU8=0))))=0)))-1&gt;U$7,U$7,IF(U$6="",100,U$6)-INT(LOG(ABS(ROUND(AU8,(IF(U$6="",100,U$6)-1)-INT(LOG(ABS(AU8)+(AU8=0)))))+(ROUND(AU8,(IF(U$6="",100,U$6)-1)-INT(LOG(ABS(AU8)+(AU8=0))))=0)))-1)))))</f>
        <v/>
      </c>
      <c r="V8" s="83" t="str">
        <f t="shared" si="2"/>
        <v/>
      </c>
      <c r="W8" s="83" t="str">
        <f t="shared" si="2"/>
        <v/>
      </c>
      <c r="X8" s="83" t="str">
        <f t="shared" si="2"/>
        <v/>
      </c>
      <c r="Y8" s="83" t="str">
        <f t="shared" si="2"/>
        <v/>
      </c>
      <c r="Z8" s="95"/>
      <c r="AA8" s="96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</row>
    <row r="9" spans="1:56" ht="11.25" customHeight="1">
      <c r="A9" s="38">
        <v>5</v>
      </c>
      <c r="B9" s="83"/>
      <c r="C9" s="83"/>
      <c r="D9" s="83" t="str">
        <f t="shared" si="0"/>
        <v/>
      </c>
      <c r="E9" s="83"/>
      <c r="F9" s="83" t="str">
        <f t="shared" si="1"/>
        <v/>
      </c>
      <c r="G9" s="83" t="str">
        <f t="shared" si="1"/>
        <v/>
      </c>
      <c r="H9" s="83" t="str">
        <f t="shared" si="1"/>
        <v/>
      </c>
      <c r="I9" s="23" t="str">
        <f t="shared" si="1"/>
        <v/>
      </c>
      <c r="J9" s="23" t="str">
        <f t="shared" si="1"/>
        <v/>
      </c>
      <c r="K9" s="23" t="str">
        <f t="shared" si="1"/>
        <v/>
      </c>
      <c r="L9" s="23" t="str">
        <f t="shared" si="1"/>
        <v/>
      </c>
      <c r="M9" s="23" t="str">
        <f t="shared" si="1"/>
        <v/>
      </c>
      <c r="N9" s="23" t="str">
        <f t="shared" si="1"/>
        <v/>
      </c>
      <c r="O9" s="23" t="str">
        <f t="shared" si="1"/>
        <v/>
      </c>
      <c r="P9" s="23" t="str">
        <f t="shared" si="1"/>
        <v/>
      </c>
      <c r="Q9" s="23" t="str">
        <f t="shared" si="1"/>
        <v/>
      </c>
      <c r="R9" s="23" t="str">
        <f t="shared" si="1"/>
        <v/>
      </c>
      <c r="S9" s="23" t="str">
        <f t="shared" si="1"/>
        <v/>
      </c>
      <c r="T9" s="23"/>
      <c r="U9" s="23" t="str">
        <f t="shared" si="2"/>
        <v/>
      </c>
      <c r="V9" s="23" t="str">
        <f t="shared" si="2"/>
        <v/>
      </c>
      <c r="W9" s="23" t="str">
        <f t="shared" si="2"/>
        <v/>
      </c>
      <c r="X9" s="23" t="str">
        <f t="shared" si="2"/>
        <v/>
      </c>
      <c r="Y9" s="23" t="str">
        <f t="shared" si="2"/>
        <v/>
      </c>
      <c r="Z9" s="95"/>
      <c r="AA9" s="96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</row>
    <row r="10" spans="1:56" ht="11.25" customHeight="1">
      <c r="A10" s="38">
        <v>6</v>
      </c>
      <c r="B10" s="83"/>
      <c r="C10" s="83"/>
      <c r="D10" s="83" t="str">
        <f t="shared" si="0"/>
        <v/>
      </c>
      <c r="E10" s="83"/>
      <c r="F10" s="83" t="str">
        <f t="shared" si="1"/>
        <v/>
      </c>
      <c r="G10" s="83" t="str">
        <f t="shared" si="1"/>
        <v/>
      </c>
      <c r="H10" s="83" t="str">
        <f t="shared" si="1"/>
        <v/>
      </c>
      <c r="I10" s="23" t="str">
        <f t="shared" si="1"/>
        <v/>
      </c>
      <c r="J10" s="23" t="str">
        <f t="shared" si="1"/>
        <v/>
      </c>
      <c r="K10" s="23" t="str">
        <f t="shared" si="1"/>
        <v/>
      </c>
      <c r="L10" s="23" t="str">
        <f t="shared" si="1"/>
        <v/>
      </c>
      <c r="M10" s="23" t="str">
        <f t="shared" si="1"/>
        <v/>
      </c>
      <c r="N10" s="23" t="str">
        <f t="shared" si="1"/>
        <v/>
      </c>
      <c r="O10" s="23" t="str">
        <f t="shared" si="1"/>
        <v/>
      </c>
      <c r="P10" s="23" t="str">
        <f t="shared" si="1"/>
        <v/>
      </c>
      <c r="Q10" s="23" t="str">
        <f t="shared" si="1"/>
        <v/>
      </c>
      <c r="R10" s="23" t="str">
        <f t="shared" si="1"/>
        <v/>
      </c>
      <c r="S10" s="23" t="str">
        <f t="shared" si="1"/>
        <v/>
      </c>
      <c r="T10" s="23"/>
      <c r="U10" s="23" t="str">
        <f t="shared" si="2"/>
        <v/>
      </c>
      <c r="V10" s="23" t="str">
        <f t="shared" si="2"/>
        <v/>
      </c>
      <c r="W10" s="23" t="str">
        <f t="shared" si="2"/>
        <v/>
      </c>
      <c r="X10" s="23" t="str">
        <f t="shared" si="2"/>
        <v/>
      </c>
      <c r="Y10" s="23" t="str">
        <f t="shared" si="2"/>
        <v/>
      </c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</row>
    <row r="11" spans="1:56" ht="11.25" customHeight="1">
      <c r="A11" s="38">
        <v>7</v>
      </c>
      <c r="B11" s="83"/>
      <c r="C11" s="83"/>
      <c r="D11" s="83" t="str">
        <f t="shared" si="0"/>
        <v/>
      </c>
      <c r="E11" s="83"/>
      <c r="F11" s="83" t="str">
        <f t="shared" si="1"/>
        <v/>
      </c>
      <c r="G11" s="83" t="str">
        <f t="shared" si="1"/>
        <v/>
      </c>
      <c r="H11" s="83" t="str">
        <f t="shared" si="1"/>
        <v/>
      </c>
      <c r="I11" s="23" t="str">
        <f t="shared" si="1"/>
        <v/>
      </c>
      <c r="J11" s="23" t="str">
        <f t="shared" si="1"/>
        <v/>
      </c>
      <c r="K11" s="23" t="str">
        <f t="shared" si="1"/>
        <v/>
      </c>
      <c r="L11" s="23" t="str">
        <f t="shared" si="1"/>
        <v/>
      </c>
      <c r="M11" s="23" t="str">
        <f t="shared" si="1"/>
        <v/>
      </c>
      <c r="N11" s="23" t="str">
        <f t="shared" si="1"/>
        <v/>
      </c>
      <c r="O11" s="23" t="str">
        <f t="shared" si="1"/>
        <v/>
      </c>
      <c r="P11" s="23" t="str">
        <f t="shared" si="1"/>
        <v/>
      </c>
      <c r="Q11" s="23" t="str">
        <f t="shared" si="1"/>
        <v/>
      </c>
      <c r="R11" s="23" t="str">
        <f t="shared" si="1"/>
        <v/>
      </c>
      <c r="S11" s="23" t="str">
        <f t="shared" si="1"/>
        <v/>
      </c>
      <c r="T11" s="23"/>
      <c r="U11" s="23" t="str">
        <f t="shared" si="2"/>
        <v/>
      </c>
      <c r="V11" s="23" t="str">
        <f t="shared" si="2"/>
        <v/>
      </c>
      <c r="W11" s="23" t="str">
        <f t="shared" si="2"/>
        <v/>
      </c>
      <c r="X11" s="23" t="str">
        <f t="shared" si="2"/>
        <v/>
      </c>
      <c r="Y11" s="23" t="str">
        <f t="shared" si="2"/>
        <v/>
      </c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</row>
    <row r="12" spans="1:56" ht="11.25" customHeight="1">
      <c r="A12" s="38">
        <v>8</v>
      </c>
      <c r="B12" s="83"/>
      <c r="C12" s="83"/>
      <c r="D12" s="83" t="str">
        <f t="shared" si="0"/>
        <v/>
      </c>
      <c r="E12" s="83"/>
      <c r="F12" s="83" t="str">
        <f t="shared" si="1"/>
        <v/>
      </c>
      <c r="G12" s="83" t="str">
        <f t="shared" si="1"/>
        <v/>
      </c>
      <c r="H12" s="83" t="str">
        <f t="shared" si="1"/>
        <v/>
      </c>
      <c r="I12" s="23" t="str">
        <f t="shared" si="1"/>
        <v/>
      </c>
      <c r="J12" s="23" t="str">
        <f t="shared" si="1"/>
        <v/>
      </c>
      <c r="K12" s="23" t="str">
        <f t="shared" si="1"/>
        <v/>
      </c>
      <c r="L12" s="23" t="str">
        <f t="shared" si="1"/>
        <v/>
      </c>
      <c r="M12" s="23" t="str">
        <f t="shared" si="1"/>
        <v/>
      </c>
      <c r="N12" s="23" t="str">
        <f t="shared" si="1"/>
        <v/>
      </c>
      <c r="O12" s="23" t="str">
        <f t="shared" si="1"/>
        <v/>
      </c>
      <c r="P12" s="23" t="str">
        <f t="shared" si="1"/>
        <v/>
      </c>
      <c r="Q12" s="23" t="str">
        <f t="shared" si="1"/>
        <v/>
      </c>
      <c r="R12" s="23" t="str">
        <f t="shared" si="1"/>
        <v/>
      </c>
      <c r="S12" s="23" t="str">
        <f t="shared" si="1"/>
        <v/>
      </c>
      <c r="T12" s="23"/>
      <c r="U12" s="23" t="str">
        <f t="shared" si="2"/>
        <v/>
      </c>
      <c r="V12" s="23" t="str">
        <f t="shared" si="2"/>
        <v/>
      </c>
      <c r="W12" s="23" t="str">
        <f t="shared" si="2"/>
        <v/>
      </c>
      <c r="X12" s="23" t="str">
        <f t="shared" si="2"/>
        <v/>
      </c>
      <c r="Y12" s="23" t="str">
        <f t="shared" si="2"/>
        <v/>
      </c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</row>
    <row r="13" spans="1:56" ht="11.25" customHeight="1">
      <c r="A13" s="38">
        <v>9</v>
      </c>
      <c r="B13" s="83"/>
      <c r="C13" s="83"/>
      <c r="D13" s="83" t="str">
        <f t="shared" si="0"/>
        <v/>
      </c>
      <c r="E13" s="83"/>
      <c r="F13" s="83" t="str">
        <f t="shared" si="1"/>
        <v/>
      </c>
      <c r="G13" s="83" t="str">
        <f t="shared" si="1"/>
        <v/>
      </c>
      <c r="H13" s="83" t="str">
        <f t="shared" si="1"/>
        <v/>
      </c>
      <c r="I13" s="23" t="str">
        <f t="shared" si="1"/>
        <v/>
      </c>
      <c r="J13" s="23" t="str">
        <f t="shared" si="1"/>
        <v/>
      </c>
      <c r="K13" s="23" t="str">
        <f t="shared" si="1"/>
        <v/>
      </c>
      <c r="L13" s="23" t="str">
        <f t="shared" si="1"/>
        <v/>
      </c>
      <c r="M13" s="23" t="str">
        <f t="shared" si="1"/>
        <v/>
      </c>
      <c r="N13" s="23" t="str">
        <f t="shared" si="1"/>
        <v/>
      </c>
      <c r="O13" s="23" t="str">
        <f t="shared" si="1"/>
        <v/>
      </c>
      <c r="P13" s="23" t="str">
        <f t="shared" si="1"/>
        <v/>
      </c>
      <c r="Q13" s="23" t="str">
        <f t="shared" si="1"/>
        <v/>
      </c>
      <c r="R13" s="23" t="str">
        <f t="shared" si="1"/>
        <v/>
      </c>
      <c r="S13" s="23" t="str">
        <f t="shared" si="1"/>
        <v/>
      </c>
      <c r="T13" s="23"/>
      <c r="U13" s="23" t="str">
        <f t="shared" si="2"/>
        <v/>
      </c>
      <c r="V13" s="23" t="str">
        <f t="shared" si="2"/>
        <v/>
      </c>
      <c r="W13" s="23" t="str">
        <f t="shared" si="2"/>
        <v/>
      </c>
      <c r="X13" s="23" t="str">
        <f t="shared" si="2"/>
        <v/>
      </c>
      <c r="Y13" s="23" t="str">
        <f t="shared" si="2"/>
        <v/>
      </c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</row>
    <row r="14" spans="1:56" ht="11.25" customHeight="1">
      <c r="A14" s="38">
        <v>10</v>
      </c>
      <c r="B14" s="83"/>
      <c r="C14" s="83"/>
      <c r="D14" s="83" t="str">
        <f t="shared" si="0"/>
        <v/>
      </c>
      <c r="E14" s="83"/>
      <c r="F14" s="83" t="str">
        <f t="shared" si="1"/>
        <v/>
      </c>
      <c r="G14" s="83" t="str">
        <f t="shared" si="1"/>
        <v/>
      </c>
      <c r="H14" s="83" t="str">
        <f t="shared" si="1"/>
        <v/>
      </c>
      <c r="I14" s="23" t="str">
        <f t="shared" si="1"/>
        <v/>
      </c>
      <c r="J14" s="23" t="str">
        <f t="shared" si="1"/>
        <v/>
      </c>
      <c r="K14" s="23" t="str">
        <f t="shared" si="1"/>
        <v/>
      </c>
      <c r="L14" s="23" t="str">
        <f t="shared" si="1"/>
        <v/>
      </c>
      <c r="M14" s="23" t="str">
        <f t="shared" si="1"/>
        <v/>
      </c>
      <c r="N14" s="23" t="str">
        <f t="shared" si="1"/>
        <v/>
      </c>
      <c r="O14" s="23" t="str">
        <f t="shared" si="1"/>
        <v/>
      </c>
      <c r="P14" s="23" t="str">
        <f t="shared" si="1"/>
        <v/>
      </c>
      <c r="Q14" s="23" t="str">
        <f t="shared" si="1"/>
        <v/>
      </c>
      <c r="R14" s="23" t="str">
        <f t="shared" si="1"/>
        <v/>
      </c>
      <c r="S14" s="23" t="str">
        <f t="shared" si="1"/>
        <v/>
      </c>
      <c r="T14" s="23"/>
      <c r="U14" s="23" t="str">
        <f t="shared" si="2"/>
        <v/>
      </c>
      <c r="V14" s="23" t="str">
        <f t="shared" si="2"/>
        <v/>
      </c>
      <c r="W14" s="23" t="str">
        <f t="shared" si="2"/>
        <v/>
      </c>
      <c r="X14" s="23" t="str">
        <f t="shared" si="2"/>
        <v/>
      </c>
      <c r="Y14" s="23" t="str">
        <f t="shared" si="2"/>
        <v/>
      </c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</row>
    <row r="15" spans="1:56" ht="11.25" customHeight="1">
      <c r="A15" s="38">
        <v>11</v>
      </c>
      <c r="B15" s="83"/>
      <c r="C15" s="83"/>
      <c r="D15" s="83" t="str">
        <f t="shared" si="0"/>
        <v/>
      </c>
      <c r="E15" s="83"/>
      <c r="F15" s="83" t="str">
        <f t="shared" si="1"/>
        <v/>
      </c>
      <c r="G15" s="83" t="str">
        <f t="shared" si="1"/>
        <v/>
      </c>
      <c r="H15" s="83" t="str">
        <f t="shared" si="1"/>
        <v/>
      </c>
      <c r="I15" s="23" t="str">
        <f t="shared" si="1"/>
        <v/>
      </c>
      <c r="J15" s="23" t="str">
        <f t="shared" si="1"/>
        <v/>
      </c>
      <c r="K15" s="23" t="str">
        <f t="shared" si="1"/>
        <v/>
      </c>
      <c r="L15" s="23" t="str">
        <f t="shared" si="1"/>
        <v/>
      </c>
      <c r="M15" s="23" t="str">
        <f t="shared" si="1"/>
        <v/>
      </c>
      <c r="N15" s="23" t="str">
        <f t="shared" si="1"/>
        <v/>
      </c>
      <c r="O15" s="23" t="str">
        <f t="shared" si="1"/>
        <v/>
      </c>
      <c r="P15" s="23" t="str">
        <f t="shared" si="1"/>
        <v/>
      </c>
      <c r="Q15" s="23" t="str">
        <f t="shared" si="1"/>
        <v/>
      </c>
      <c r="R15" s="23" t="str">
        <f t="shared" si="1"/>
        <v/>
      </c>
      <c r="S15" s="23" t="str">
        <f t="shared" si="1"/>
        <v/>
      </c>
      <c r="T15" s="23"/>
      <c r="U15" s="23" t="str">
        <f t="shared" si="2"/>
        <v/>
      </c>
      <c r="V15" s="23" t="str">
        <f t="shared" si="2"/>
        <v/>
      </c>
      <c r="W15" s="23" t="str">
        <f t="shared" si="2"/>
        <v/>
      </c>
      <c r="X15" s="23" t="str">
        <f t="shared" si="2"/>
        <v/>
      </c>
      <c r="Y15" s="23" t="str">
        <f t="shared" si="2"/>
        <v/>
      </c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</row>
    <row r="16" spans="1:56" ht="11.25" customHeight="1">
      <c r="A16" s="38">
        <v>12</v>
      </c>
      <c r="B16" s="83"/>
      <c r="C16" s="83"/>
      <c r="D16" s="83" t="str">
        <f t="shared" si="0"/>
        <v/>
      </c>
      <c r="E16" s="83"/>
      <c r="F16" s="83" t="str">
        <f t="shared" si="1"/>
        <v/>
      </c>
      <c r="G16" s="83" t="str">
        <f t="shared" si="1"/>
        <v/>
      </c>
      <c r="H16" s="83" t="str">
        <f t="shared" si="1"/>
        <v/>
      </c>
      <c r="I16" s="23" t="str">
        <f t="shared" si="1"/>
        <v/>
      </c>
      <c r="J16" s="23" t="str">
        <f t="shared" si="1"/>
        <v/>
      </c>
      <c r="K16" s="23" t="str">
        <f t="shared" si="1"/>
        <v/>
      </c>
      <c r="L16" s="23" t="str">
        <f t="shared" si="1"/>
        <v/>
      </c>
      <c r="M16" s="23" t="str">
        <f t="shared" si="1"/>
        <v/>
      </c>
      <c r="N16" s="23" t="str">
        <f t="shared" si="1"/>
        <v/>
      </c>
      <c r="O16" s="23" t="str">
        <f t="shared" si="1"/>
        <v/>
      </c>
      <c r="P16" s="23" t="str">
        <f t="shared" si="1"/>
        <v/>
      </c>
      <c r="Q16" s="23" t="str">
        <f t="shared" si="1"/>
        <v/>
      </c>
      <c r="R16" s="23" t="str">
        <f t="shared" si="1"/>
        <v/>
      </c>
      <c r="S16" s="23" t="str">
        <f t="shared" si="1"/>
        <v/>
      </c>
      <c r="T16" s="23"/>
      <c r="U16" s="23" t="str">
        <f t="shared" si="2"/>
        <v/>
      </c>
      <c r="V16" s="23" t="str">
        <f t="shared" si="2"/>
        <v/>
      </c>
      <c r="W16" s="23" t="str">
        <f t="shared" si="2"/>
        <v/>
      </c>
      <c r="X16" s="23" t="str">
        <f t="shared" si="2"/>
        <v/>
      </c>
      <c r="Y16" s="23" t="str">
        <f t="shared" si="2"/>
        <v/>
      </c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</row>
    <row r="17" spans="1:51" ht="11.25" customHeight="1">
      <c r="A17" s="38">
        <v>1</v>
      </c>
      <c r="B17" s="83"/>
      <c r="C17" s="83"/>
      <c r="D17" s="83" t="str">
        <f t="shared" si="0"/>
        <v/>
      </c>
      <c r="E17" s="83"/>
      <c r="F17" s="83" t="str">
        <f t="shared" si="1"/>
        <v/>
      </c>
      <c r="G17" s="83" t="str">
        <f t="shared" si="1"/>
        <v/>
      </c>
      <c r="H17" s="83" t="str">
        <f t="shared" si="1"/>
        <v/>
      </c>
      <c r="I17" s="23" t="str">
        <f t="shared" si="1"/>
        <v/>
      </c>
      <c r="J17" s="23" t="str">
        <f t="shared" si="1"/>
        <v/>
      </c>
      <c r="K17" s="23" t="str">
        <f t="shared" si="1"/>
        <v/>
      </c>
      <c r="L17" s="23" t="str">
        <f t="shared" si="1"/>
        <v/>
      </c>
      <c r="M17" s="23" t="str">
        <f t="shared" si="1"/>
        <v/>
      </c>
      <c r="N17" s="23" t="str">
        <f t="shared" si="1"/>
        <v/>
      </c>
      <c r="O17" s="23" t="str">
        <f t="shared" si="1"/>
        <v/>
      </c>
      <c r="P17" s="23" t="str">
        <f t="shared" si="1"/>
        <v/>
      </c>
      <c r="Q17" s="23" t="str">
        <f t="shared" si="1"/>
        <v/>
      </c>
      <c r="R17" s="23" t="str">
        <f t="shared" si="1"/>
        <v/>
      </c>
      <c r="S17" s="23" t="str">
        <f t="shared" si="1"/>
        <v/>
      </c>
      <c r="T17" s="23"/>
      <c r="U17" s="23" t="str">
        <f t="shared" si="2"/>
        <v/>
      </c>
      <c r="V17" s="23" t="str">
        <f t="shared" si="2"/>
        <v/>
      </c>
      <c r="W17" s="23" t="str">
        <f t="shared" si="2"/>
        <v/>
      </c>
      <c r="X17" s="23" t="str">
        <f t="shared" si="2"/>
        <v/>
      </c>
      <c r="Y17" s="23" t="str">
        <f t="shared" si="2"/>
        <v/>
      </c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</row>
    <row r="18" spans="1:51" ht="11.25" customHeight="1">
      <c r="A18" s="38">
        <v>2</v>
      </c>
      <c r="B18" s="83"/>
      <c r="C18" s="83"/>
      <c r="D18" s="83" t="str">
        <f t="shared" si="0"/>
        <v/>
      </c>
      <c r="E18" s="83"/>
      <c r="F18" s="83" t="str">
        <f t="shared" si="1"/>
        <v/>
      </c>
      <c r="G18" s="83" t="str">
        <f t="shared" si="1"/>
        <v/>
      </c>
      <c r="H18" s="83" t="str">
        <f t="shared" si="1"/>
        <v/>
      </c>
      <c r="I18" s="23" t="str">
        <f t="shared" si="1"/>
        <v/>
      </c>
      <c r="J18" s="23" t="str">
        <f t="shared" si="1"/>
        <v/>
      </c>
      <c r="K18" s="23" t="str">
        <f t="shared" si="1"/>
        <v/>
      </c>
      <c r="L18" s="23" t="str">
        <f t="shared" si="1"/>
        <v/>
      </c>
      <c r="M18" s="23" t="str">
        <f t="shared" si="1"/>
        <v/>
      </c>
      <c r="N18" s="23" t="str">
        <f t="shared" si="1"/>
        <v/>
      </c>
      <c r="O18" s="23" t="str">
        <f t="shared" si="1"/>
        <v/>
      </c>
      <c r="P18" s="23" t="str">
        <f t="shared" si="1"/>
        <v/>
      </c>
      <c r="Q18" s="23" t="str">
        <f t="shared" si="1"/>
        <v/>
      </c>
      <c r="R18" s="23" t="str">
        <f t="shared" si="1"/>
        <v/>
      </c>
      <c r="S18" s="23" t="str">
        <f t="shared" si="1"/>
        <v/>
      </c>
      <c r="T18" s="23"/>
      <c r="U18" s="23" t="str">
        <f t="shared" si="2"/>
        <v/>
      </c>
      <c r="V18" s="23" t="str">
        <f t="shared" si="2"/>
        <v/>
      </c>
      <c r="W18" s="23" t="str">
        <f t="shared" si="2"/>
        <v/>
      </c>
      <c r="X18" s="23" t="str">
        <f t="shared" si="2"/>
        <v/>
      </c>
      <c r="Y18" s="23" t="str">
        <f t="shared" si="2"/>
        <v/>
      </c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</row>
    <row r="19" spans="1:51" ht="11.25" customHeight="1">
      <c r="A19" s="38">
        <v>3</v>
      </c>
      <c r="B19" s="83"/>
      <c r="C19" s="85"/>
      <c r="D19" s="87" t="str">
        <f t="shared" si="0"/>
        <v/>
      </c>
      <c r="E19" s="83"/>
      <c r="F19" s="83" t="str">
        <f t="shared" si="1"/>
        <v/>
      </c>
      <c r="G19" s="83" t="str">
        <f t="shared" si="1"/>
        <v/>
      </c>
      <c r="H19" s="83" t="str">
        <f t="shared" si="1"/>
        <v/>
      </c>
      <c r="I19" s="24" t="str">
        <f t="shared" si="1"/>
        <v/>
      </c>
      <c r="J19" s="24" t="str">
        <f t="shared" si="1"/>
        <v/>
      </c>
      <c r="K19" s="24" t="str">
        <f t="shared" si="1"/>
        <v/>
      </c>
      <c r="L19" s="24" t="str">
        <f t="shared" si="1"/>
        <v/>
      </c>
      <c r="M19" s="24" t="str">
        <f t="shared" si="1"/>
        <v/>
      </c>
      <c r="N19" s="24" t="str">
        <f t="shared" si="1"/>
        <v/>
      </c>
      <c r="O19" s="24" t="str">
        <f t="shared" si="1"/>
        <v/>
      </c>
      <c r="P19" s="24" t="str">
        <f t="shared" si="1"/>
        <v/>
      </c>
      <c r="Q19" s="24" t="str">
        <f t="shared" si="1"/>
        <v/>
      </c>
      <c r="R19" s="24" t="str">
        <f t="shared" si="1"/>
        <v/>
      </c>
      <c r="S19" s="24" t="str">
        <f t="shared" si="1"/>
        <v/>
      </c>
      <c r="T19" s="24"/>
      <c r="U19" s="24" t="str">
        <f t="shared" si="2"/>
        <v/>
      </c>
      <c r="V19" s="24" t="str">
        <f t="shared" si="2"/>
        <v/>
      </c>
      <c r="W19" s="24" t="str">
        <f t="shared" si="2"/>
        <v/>
      </c>
      <c r="X19" s="24" t="str">
        <f t="shared" si="2"/>
        <v/>
      </c>
      <c r="Y19" s="24" t="str">
        <f t="shared" si="2"/>
        <v/>
      </c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</row>
    <row r="20" spans="1:51" ht="11.25" customHeight="1">
      <c r="A20" s="14" t="s">
        <v>46</v>
      </c>
      <c r="B20" s="26"/>
      <c r="C20" s="86"/>
      <c r="D20" s="88" t="s">
        <v>5</v>
      </c>
      <c r="E20" s="26"/>
      <c r="F20" s="26" t="s">
        <v>5</v>
      </c>
      <c r="G20" s="26" t="s">
        <v>5</v>
      </c>
      <c r="H20" s="26" t="s">
        <v>5</v>
      </c>
      <c r="I20" s="26" t="s">
        <v>5</v>
      </c>
      <c r="J20" s="26" t="s">
        <v>5</v>
      </c>
      <c r="K20" s="26" t="s">
        <v>5</v>
      </c>
      <c r="L20" s="26" t="s">
        <v>5</v>
      </c>
      <c r="M20" s="26" t="s">
        <v>5</v>
      </c>
      <c r="N20" s="26" t="s">
        <v>5</v>
      </c>
      <c r="O20" s="26" t="s">
        <v>5</v>
      </c>
      <c r="P20" s="26" t="s">
        <v>5</v>
      </c>
      <c r="Q20" s="26" t="s">
        <v>5</v>
      </c>
      <c r="R20" s="26" t="s">
        <v>5</v>
      </c>
      <c r="S20" s="26" t="s">
        <v>5</v>
      </c>
      <c r="T20" s="26"/>
      <c r="U20" s="26" t="s">
        <v>5</v>
      </c>
      <c r="V20" s="26" t="s">
        <v>5</v>
      </c>
      <c r="W20" s="26" t="s">
        <v>5</v>
      </c>
      <c r="X20" s="26" t="s">
        <v>5</v>
      </c>
      <c r="Y20" s="26" t="s">
        <v>5</v>
      </c>
      <c r="AB20" s="43" t="s">
        <v>5</v>
      </c>
      <c r="AC20" s="40" t="str">
        <f>IF(COUNT(AC8:AC19)=0,"",SUM(AC8:AC19))</f>
        <v/>
      </c>
      <c r="AD20" s="40"/>
      <c r="AE20" s="43" t="s">
        <v>5</v>
      </c>
      <c r="AF20" s="43" t="s">
        <v>5</v>
      </c>
      <c r="AG20" s="43" t="s">
        <v>5</v>
      </c>
      <c r="AH20" s="43" t="s">
        <v>5</v>
      </c>
      <c r="AI20" s="43" t="s">
        <v>5</v>
      </c>
      <c r="AJ20" s="43" t="s">
        <v>5</v>
      </c>
      <c r="AK20" s="43" t="s">
        <v>5</v>
      </c>
      <c r="AL20" s="43" t="s">
        <v>5</v>
      </c>
      <c r="AM20" s="43" t="s">
        <v>5</v>
      </c>
      <c r="AN20" s="43" t="s">
        <v>5</v>
      </c>
      <c r="AO20" s="43" t="s">
        <v>5</v>
      </c>
      <c r="AP20" s="43" t="s">
        <v>5</v>
      </c>
      <c r="AQ20" s="43" t="s">
        <v>5</v>
      </c>
      <c r="AR20" s="43" t="s">
        <v>5</v>
      </c>
      <c r="AS20" s="43" t="s">
        <v>5</v>
      </c>
      <c r="AT20" s="43" t="s">
        <v>5</v>
      </c>
      <c r="AU20" s="43" t="s">
        <v>5</v>
      </c>
      <c r="AV20" s="43" t="s">
        <v>5</v>
      </c>
      <c r="AW20" s="43" t="s">
        <v>5</v>
      </c>
      <c r="AX20" s="43" t="s">
        <v>5</v>
      </c>
      <c r="AY20" s="43" t="s">
        <v>5</v>
      </c>
    </row>
    <row r="21" spans="1:51" ht="11.25" customHeight="1">
      <c r="A21" s="15" t="s">
        <v>33</v>
      </c>
      <c r="B21" s="83"/>
      <c r="C21" s="83"/>
      <c r="D21" s="89" t="s">
        <v>5</v>
      </c>
      <c r="E21" s="83"/>
      <c r="F21" s="83" t="str">
        <f t="shared" ref="F21:S23" si="3">IF(AF21="","",TEXT(ROUND(AF21,(IF(F$6="",100,F$6)-1)-INT(LOG(ABS(AF21)+(AF21=0)))),"#,##0"&amp;IF(INT(LOG(ABS(ROUND(AF21,(IF(F$6="",100,F$6)-1)-INT(LOG(ABS(AF21)+(AF21=0)))))+(ROUND(AF21,(IF(F$6="",100,F$6)-1)-INT(LOG(ABS(AF21)+(AF21=0))))=0)))+1&gt;=IF(F$6="",100,F$6),"",IF(F$7&gt;0,".","")&amp;REPT("0",IF(IF(F$6="",100,F$6)-INT(LOG(ABS(ROUND(AF21,(IF(F$6="",100,F$6)-1)-INT(LOG(ABS(AF21)+(AF21=0)))))+(ROUND(AF21,(IF(F$6="",100,F$6)-1)-INT(LOG(ABS(AF21)+(AF21=0))))=0)))-1&gt;F$7,F$7,IF(F$6="",100,F$6)-INT(LOG(ABS(ROUND(AF21,(IF(F$6="",100,F$6)-1)-INT(LOG(ABS(AF21)+(AF21=0)))))+(ROUND(AF21,(IF(F$6="",100,F$6)-1)-INT(LOG(ABS(AF21)+(AF21=0))))=0)))-1)))))</f>
        <v/>
      </c>
      <c r="G21" s="83" t="str">
        <f t="shared" si="3"/>
        <v/>
      </c>
      <c r="H21" s="83" t="str">
        <f t="shared" si="3"/>
        <v/>
      </c>
      <c r="I21" s="23" t="str">
        <f t="shared" si="3"/>
        <v/>
      </c>
      <c r="J21" s="23" t="str">
        <f t="shared" si="3"/>
        <v/>
      </c>
      <c r="K21" s="23" t="str">
        <f t="shared" si="3"/>
        <v/>
      </c>
      <c r="L21" s="23" t="str">
        <f t="shared" si="3"/>
        <v/>
      </c>
      <c r="M21" s="23" t="str">
        <f t="shared" si="3"/>
        <v/>
      </c>
      <c r="N21" s="23" t="str">
        <f t="shared" si="3"/>
        <v/>
      </c>
      <c r="O21" s="23" t="str">
        <f t="shared" si="3"/>
        <v/>
      </c>
      <c r="P21" s="23" t="str">
        <f t="shared" si="3"/>
        <v/>
      </c>
      <c r="Q21" s="23" t="str">
        <f t="shared" si="3"/>
        <v/>
      </c>
      <c r="R21" s="23" t="str">
        <f t="shared" si="3"/>
        <v/>
      </c>
      <c r="S21" s="23" t="str">
        <f t="shared" si="3"/>
        <v/>
      </c>
      <c r="T21" s="23"/>
      <c r="U21" s="23" t="str">
        <f t="shared" ref="U21:Y23" si="4">IF(AU21="","",TEXT(ROUND(AU21,(IF(U$6="",100,U$6)-1)-INT(LOG(ABS(AU21)+(AU21=0)))),"#,##0"&amp;IF(INT(LOG(ABS(ROUND(AU21,(IF(U$6="",100,U$6)-1)-INT(LOG(ABS(AU21)+(AU21=0)))))+(ROUND(AU21,(IF(U$6="",100,U$6)-1)-INT(LOG(ABS(AU21)+(AU21=0))))=0)))+1&gt;=IF(U$6="",100,U$6),"",IF(U$7&gt;0,".","")&amp;REPT("0",IF(IF(U$6="",100,U$6)-INT(LOG(ABS(ROUND(AU21,(IF(U$6="",100,U$6)-1)-INT(LOG(ABS(AU21)+(AU21=0)))))+(ROUND(AU21,(IF(U$6="",100,U$6)-1)-INT(LOG(ABS(AU21)+(AU21=0))))=0)))-1&gt;U$7,U$7,IF(U$6="",100,U$6)-INT(LOG(ABS(ROUND(AU21,(IF(U$6="",100,U$6)-1)-INT(LOG(ABS(AU21)+(AU21=0)))))+(ROUND(AU21,(IF(U$6="",100,U$6)-1)-INT(LOG(ABS(AU21)+(AU21=0))))=0)))-1)))))</f>
        <v/>
      </c>
      <c r="V21" s="23" t="str">
        <f t="shared" si="4"/>
        <v/>
      </c>
      <c r="W21" s="23" t="str">
        <f t="shared" si="4"/>
        <v/>
      </c>
      <c r="X21" s="23" t="str">
        <f t="shared" si="4"/>
        <v/>
      </c>
      <c r="Y21" s="23" t="str">
        <f t="shared" si="4"/>
        <v/>
      </c>
      <c r="AB21" s="40" t="str">
        <f>IF(COUNT(AB8:AB19)=0,"",AVERAGE(AB8:AB19))</f>
        <v/>
      </c>
      <c r="AC21" s="40" t="str">
        <f>IF(COUNT(AC8:AC19)=0,"",AVERAGE(AC8:AC19))</f>
        <v/>
      </c>
      <c r="AD21" s="40"/>
      <c r="AE21" s="40" t="str">
        <f t="shared" ref="AE21:AY21" si="5">IF(COUNT(AE8:AE19)=0,"",AVERAGE(AE8:AE19))</f>
        <v/>
      </c>
      <c r="AF21" s="40" t="str">
        <f t="shared" si="5"/>
        <v/>
      </c>
      <c r="AG21" s="40" t="str">
        <f t="shared" si="5"/>
        <v/>
      </c>
      <c r="AH21" s="40" t="str">
        <f t="shared" si="5"/>
        <v/>
      </c>
      <c r="AI21" s="40" t="str">
        <f t="shared" si="5"/>
        <v/>
      </c>
      <c r="AJ21" s="40" t="str">
        <f t="shared" si="5"/>
        <v/>
      </c>
      <c r="AK21" s="40" t="str">
        <f t="shared" si="5"/>
        <v/>
      </c>
      <c r="AL21" s="40" t="str">
        <f t="shared" si="5"/>
        <v/>
      </c>
      <c r="AM21" s="40" t="str">
        <f t="shared" si="5"/>
        <v/>
      </c>
      <c r="AN21" s="40" t="str">
        <f t="shared" si="5"/>
        <v/>
      </c>
      <c r="AO21" s="40" t="str">
        <f t="shared" si="5"/>
        <v/>
      </c>
      <c r="AP21" s="40" t="str">
        <f t="shared" si="5"/>
        <v/>
      </c>
      <c r="AQ21" s="40" t="str">
        <f t="shared" si="5"/>
        <v/>
      </c>
      <c r="AR21" s="40" t="str">
        <f t="shared" si="5"/>
        <v/>
      </c>
      <c r="AS21" s="40" t="str">
        <f t="shared" si="5"/>
        <v/>
      </c>
      <c r="AT21" s="40" t="str">
        <f t="shared" si="5"/>
        <v/>
      </c>
      <c r="AU21" s="40" t="str">
        <f t="shared" si="5"/>
        <v/>
      </c>
      <c r="AV21" s="40" t="str">
        <f t="shared" si="5"/>
        <v/>
      </c>
      <c r="AW21" s="40" t="str">
        <f t="shared" si="5"/>
        <v/>
      </c>
      <c r="AX21" s="40" t="str">
        <f t="shared" si="5"/>
        <v/>
      </c>
      <c r="AY21" s="40" t="str">
        <f t="shared" si="5"/>
        <v/>
      </c>
    </row>
    <row r="22" spans="1:51" ht="11.25" customHeight="1">
      <c r="A22" s="15" t="s">
        <v>47</v>
      </c>
      <c r="B22" s="83"/>
      <c r="C22" s="83"/>
      <c r="D22" s="89" t="s">
        <v>5</v>
      </c>
      <c r="E22" s="83"/>
      <c r="F22" s="83" t="str">
        <f t="shared" si="3"/>
        <v/>
      </c>
      <c r="G22" s="83" t="str">
        <f t="shared" si="3"/>
        <v/>
      </c>
      <c r="H22" s="83" t="str">
        <f t="shared" si="3"/>
        <v/>
      </c>
      <c r="I22" s="23" t="str">
        <f t="shared" si="3"/>
        <v/>
      </c>
      <c r="J22" s="23" t="str">
        <f t="shared" si="3"/>
        <v/>
      </c>
      <c r="K22" s="23" t="str">
        <f t="shared" si="3"/>
        <v/>
      </c>
      <c r="L22" s="23" t="str">
        <f t="shared" si="3"/>
        <v/>
      </c>
      <c r="M22" s="23" t="str">
        <f t="shared" si="3"/>
        <v/>
      </c>
      <c r="N22" s="23" t="str">
        <f t="shared" si="3"/>
        <v/>
      </c>
      <c r="O22" s="23" t="str">
        <f t="shared" si="3"/>
        <v/>
      </c>
      <c r="P22" s="23" t="str">
        <f t="shared" si="3"/>
        <v/>
      </c>
      <c r="Q22" s="23" t="str">
        <f t="shared" si="3"/>
        <v/>
      </c>
      <c r="R22" s="23" t="str">
        <f t="shared" si="3"/>
        <v/>
      </c>
      <c r="S22" s="23" t="str">
        <f t="shared" si="3"/>
        <v/>
      </c>
      <c r="T22" s="23"/>
      <c r="U22" s="23" t="str">
        <f t="shared" si="4"/>
        <v/>
      </c>
      <c r="V22" s="23" t="str">
        <f t="shared" si="4"/>
        <v/>
      </c>
      <c r="W22" s="23" t="str">
        <f t="shared" si="4"/>
        <v/>
      </c>
      <c r="X22" s="23" t="str">
        <f t="shared" si="4"/>
        <v/>
      </c>
      <c r="Y22" s="23" t="str">
        <f t="shared" si="4"/>
        <v/>
      </c>
      <c r="AB22" s="40" t="str">
        <f>IF(COUNT(AB8:AB19)=0,"",MAX(AB8:AB19))</f>
        <v/>
      </c>
      <c r="AC22" s="40" t="str">
        <f>IF(COUNT(AC8:AC19)=0,"",MAX(AC8:AC19))</f>
        <v/>
      </c>
      <c r="AD22" s="40"/>
      <c r="AE22" s="40" t="str">
        <f t="shared" ref="AE22:AY22" si="6">IF(COUNT(AE8:AE19)=0,"",MAX(AE8:AE19))</f>
        <v/>
      </c>
      <c r="AF22" s="40" t="str">
        <f t="shared" si="6"/>
        <v/>
      </c>
      <c r="AG22" s="40" t="str">
        <f t="shared" si="6"/>
        <v/>
      </c>
      <c r="AH22" s="40" t="str">
        <f t="shared" si="6"/>
        <v/>
      </c>
      <c r="AI22" s="40" t="str">
        <f t="shared" si="6"/>
        <v/>
      </c>
      <c r="AJ22" s="40" t="str">
        <f t="shared" si="6"/>
        <v/>
      </c>
      <c r="AK22" s="40" t="str">
        <f t="shared" si="6"/>
        <v/>
      </c>
      <c r="AL22" s="40" t="str">
        <f t="shared" si="6"/>
        <v/>
      </c>
      <c r="AM22" s="40" t="str">
        <f t="shared" si="6"/>
        <v/>
      </c>
      <c r="AN22" s="40" t="str">
        <f t="shared" si="6"/>
        <v/>
      </c>
      <c r="AO22" s="40" t="str">
        <f t="shared" si="6"/>
        <v/>
      </c>
      <c r="AP22" s="40" t="str">
        <f t="shared" si="6"/>
        <v/>
      </c>
      <c r="AQ22" s="40" t="str">
        <f t="shared" si="6"/>
        <v/>
      </c>
      <c r="AR22" s="40" t="str">
        <f t="shared" si="6"/>
        <v/>
      </c>
      <c r="AS22" s="40" t="str">
        <f t="shared" si="6"/>
        <v/>
      </c>
      <c r="AT22" s="40" t="str">
        <f t="shared" si="6"/>
        <v/>
      </c>
      <c r="AU22" s="40" t="str">
        <f t="shared" si="6"/>
        <v/>
      </c>
      <c r="AV22" s="40" t="str">
        <f t="shared" si="6"/>
        <v/>
      </c>
      <c r="AW22" s="40" t="str">
        <f t="shared" si="6"/>
        <v/>
      </c>
      <c r="AX22" s="40" t="str">
        <f t="shared" si="6"/>
        <v/>
      </c>
      <c r="AY22" s="40" t="str">
        <f t="shared" si="6"/>
        <v/>
      </c>
    </row>
    <row r="23" spans="1:51" ht="11.25" customHeight="1">
      <c r="A23" s="15" t="s">
        <v>18</v>
      </c>
      <c r="B23" s="83"/>
      <c r="C23" s="83"/>
      <c r="D23" s="89" t="s">
        <v>5</v>
      </c>
      <c r="E23" s="83"/>
      <c r="F23" s="83" t="str">
        <f t="shared" si="3"/>
        <v/>
      </c>
      <c r="G23" s="83" t="str">
        <f t="shared" si="3"/>
        <v/>
      </c>
      <c r="H23" s="83" t="str">
        <f t="shared" si="3"/>
        <v/>
      </c>
      <c r="I23" s="23" t="str">
        <f t="shared" si="3"/>
        <v/>
      </c>
      <c r="J23" s="23" t="str">
        <f t="shared" si="3"/>
        <v/>
      </c>
      <c r="K23" s="23" t="str">
        <f t="shared" si="3"/>
        <v/>
      </c>
      <c r="L23" s="23" t="str">
        <f t="shared" si="3"/>
        <v/>
      </c>
      <c r="M23" s="23" t="str">
        <f t="shared" si="3"/>
        <v/>
      </c>
      <c r="N23" s="23" t="str">
        <f t="shared" si="3"/>
        <v/>
      </c>
      <c r="O23" s="23" t="str">
        <f t="shared" si="3"/>
        <v/>
      </c>
      <c r="P23" s="23" t="str">
        <f t="shared" si="3"/>
        <v/>
      </c>
      <c r="Q23" s="23" t="str">
        <f t="shared" si="3"/>
        <v/>
      </c>
      <c r="R23" s="23" t="str">
        <f t="shared" si="3"/>
        <v/>
      </c>
      <c r="S23" s="23" t="str">
        <f t="shared" si="3"/>
        <v/>
      </c>
      <c r="T23" s="23"/>
      <c r="U23" s="23" t="str">
        <f t="shared" si="4"/>
        <v/>
      </c>
      <c r="V23" s="23" t="str">
        <f t="shared" si="4"/>
        <v/>
      </c>
      <c r="W23" s="23" t="str">
        <f t="shared" si="4"/>
        <v/>
      </c>
      <c r="X23" s="23" t="str">
        <f t="shared" si="4"/>
        <v/>
      </c>
      <c r="Y23" s="23" t="str">
        <f t="shared" si="4"/>
        <v/>
      </c>
      <c r="AB23" s="40" t="str">
        <f>IF(COUNT(AB8:AB19)=0,"",MIN(AB8:AB19))</f>
        <v/>
      </c>
      <c r="AC23" s="40" t="str">
        <f>IF(COUNT(AC8:AC19)=0,"",MIN(AC8:AC19))</f>
        <v/>
      </c>
      <c r="AD23" s="40"/>
      <c r="AE23" s="40" t="str">
        <f t="shared" ref="AE23:AY23" si="7">IF(COUNT(AE8:AE19)=0,"",MIN(AE8:AE19))</f>
        <v/>
      </c>
      <c r="AF23" s="40" t="str">
        <f t="shared" si="7"/>
        <v/>
      </c>
      <c r="AG23" s="40" t="str">
        <f t="shared" si="7"/>
        <v/>
      </c>
      <c r="AH23" s="40" t="str">
        <f t="shared" si="7"/>
        <v/>
      </c>
      <c r="AI23" s="40" t="str">
        <f t="shared" si="7"/>
        <v/>
      </c>
      <c r="AJ23" s="40" t="str">
        <f t="shared" si="7"/>
        <v/>
      </c>
      <c r="AK23" s="40" t="str">
        <f t="shared" si="7"/>
        <v/>
      </c>
      <c r="AL23" s="40" t="str">
        <f t="shared" si="7"/>
        <v/>
      </c>
      <c r="AM23" s="40" t="str">
        <f t="shared" si="7"/>
        <v/>
      </c>
      <c r="AN23" s="40" t="str">
        <f t="shared" si="7"/>
        <v/>
      </c>
      <c r="AO23" s="40" t="str">
        <f t="shared" si="7"/>
        <v/>
      </c>
      <c r="AP23" s="40" t="str">
        <f t="shared" si="7"/>
        <v/>
      </c>
      <c r="AQ23" s="40" t="str">
        <f t="shared" si="7"/>
        <v/>
      </c>
      <c r="AR23" s="40" t="str">
        <f t="shared" si="7"/>
        <v/>
      </c>
      <c r="AS23" s="40" t="str">
        <f t="shared" si="7"/>
        <v/>
      </c>
      <c r="AT23" s="40" t="str">
        <f t="shared" si="7"/>
        <v/>
      </c>
      <c r="AU23" s="40" t="str">
        <f t="shared" si="7"/>
        <v/>
      </c>
      <c r="AV23" s="40" t="str">
        <f t="shared" si="7"/>
        <v/>
      </c>
      <c r="AW23" s="40" t="str">
        <f t="shared" si="7"/>
        <v/>
      </c>
      <c r="AX23" s="40" t="str">
        <f t="shared" si="7"/>
        <v/>
      </c>
      <c r="AY23" s="40" t="str">
        <f t="shared" si="7"/>
        <v/>
      </c>
    </row>
    <row r="24" spans="1:51" ht="11.25" customHeight="1">
      <c r="A24" s="80" t="s">
        <v>227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</row>
  </sheetData>
  <mergeCells count="12">
    <mergeCell ref="F3:Y3"/>
    <mergeCell ref="AF3:AY3"/>
    <mergeCell ref="A24:Z24"/>
    <mergeCell ref="A3:A4"/>
    <mergeCell ref="B3:B4"/>
    <mergeCell ref="C3:C4"/>
    <mergeCell ref="D3:D4"/>
    <mergeCell ref="E3:E4"/>
    <mergeCell ref="AB3:AB4"/>
    <mergeCell ref="AC3:AC4"/>
    <mergeCell ref="AD3:AD4"/>
    <mergeCell ref="AE3:AE4"/>
  </mergeCells>
  <phoneticPr fontId="3"/>
  <conditionalFormatting sqref="AB21:AC23 I20:Y20 AE20:AY23">
    <cfRule type="expression" dxfId="23" priority="5">
      <formula>INDIRECT(ADDRESS(ROW(),COLUMN()))=TRUNC(INDIRECT(ADDRESS(ROW(),COLUMN())))</formula>
    </cfRule>
  </conditionalFormatting>
  <conditionalFormatting sqref="B20">
    <cfRule type="expression" dxfId="22" priority="4">
      <formula>INDIRECT(ADDRESS(ROW(),COLUMN()))=TRUNC(INDIRECT(ADDRESS(ROW(),COLUMN())))</formula>
    </cfRule>
  </conditionalFormatting>
  <conditionalFormatting sqref="AB20">
    <cfRule type="expression" dxfId="21" priority="3">
      <formula>INDIRECT(ADDRESS(ROW(),COLUMN()))=TRUNC(INDIRECT(ADDRESS(ROW(),COLUMN())))</formula>
    </cfRule>
  </conditionalFormatting>
  <conditionalFormatting sqref="E20:H20">
    <cfRule type="expression" dxfId="20" priority="2">
      <formula>INDIRECT(ADDRESS(ROW(),COLUMN()))=TRUNC(INDIRECT(ADDRESS(ROW(),COLUMN())))</formula>
    </cfRule>
  </conditionalFormatting>
  <conditionalFormatting sqref="AD21:AD23">
    <cfRule type="expression" dxfId="19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fitToWidth="1" fitToHeight="1" orientation="landscape" usePrinterDefaults="1" horizontalDpi="6553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N22"/>
  <sheetViews>
    <sheetView view="pageBreakPreview" zoomScaleSheetLayoutView="100" workbookViewId="0">
      <selection activeCell="N1" sqref="N1"/>
    </sheetView>
  </sheetViews>
  <sheetFormatPr defaultRowHeight="9.6"/>
  <cols>
    <col min="1" max="1" width="6.125" style="1" customWidth="1"/>
    <col min="2" max="2" width="8" style="1" customWidth="1"/>
    <col min="3" max="5" width="3.625" style="1" customWidth="1"/>
    <col min="6" max="8" width="4.625" style="1" customWidth="1"/>
    <col min="9" max="9" width="8" style="1" customWidth="1"/>
    <col min="10" max="10" width="3.625" style="1" customWidth="1"/>
    <col min="11" max="12" width="8.125" style="1" customWidth="1"/>
    <col min="13" max="13" width="75" style="1" customWidth="1"/>
    <col min="14" max="35" width="4.625" style="1" customWidth="1"/>
    <col min="36" max="16384" width="9" style="1" customWidth="1"/>
  </cols>
  <sheetData>
    <row r="1" spans="1:40" s="2" customFormat="1" ht="21" customHeight="1">
      <c r="A1" s="6"/>
      <c r="B1" s="6"/>
      <c r="C1" s="6"/>
      <c r="D1" s="6"/>
      <c r="E1" s="6"/>
      <c r="F1" s="6"/>
      <c r="G1" s="6"/>
      <c r="H1" s="6"/>
      <c r="I1" s="6"/>
    </row>
    <row r="2" spans="1:40" s="2" customFormat="1" ht="21" customHeight="1">
      <c r="A2" s="7" t="str">
        <f>"2.放流水　"&amp;P2&amp;"年度分"</f>
        <v>2.放流水　年度分</v>
      </c>
      <c r="B2" s="7"/>
      <c r="C2" s="7"/>
      <c r="D2" s="7"/>
      <c r="E2" s="7"/>
      <c r="F2" s="7"/>
      <c r="G2" s="7"/>
      <c r="H2" s="7"/>
      <c r="I2" s="7"/>
      <c r="J2" s="30"/>
      <c r="M2" s="28"/>
      <c r="O2" s="38" t="s">
        <v>58</v>
      </c>
      <c r="P2" s="41"/>
    </row>
    <row r="3" spans="1:40" s="2" customFormat="1" ht="12" customHeight="1">
      <c r="A3" s="8" t="s">
        <v>43</v>
      </c>
      <c r="B3" s="81" t="s">
        <v>117</v>
      </c>
      <c r="C3" s="102" t="s">
        <v>99</v>
      </c>
      <c r="D3" s="15" t="s">
        <v>209</v>
      </c>
      <c r="E3" s="91"/>
      <c r="F3" s="91"/>
      <c r="G3" s="91"/>
      <c r="H3" s="91"/>
      <c r="I3" s="94"/>
      <c r="J3" s="105"/>
      <c r="K3" s="81" t="s">
        <v>118</v>
      </c>
      <c r="L3" s="102" t="s">
        <v>50</v>
      </c>
      <c r="O3" s="81" t="s">
        <v>117</v>
      </c>
      <c r="P3" s="102" t="s">
        <v>99</v>
      </c>
      <c r="Q3" s="102" t="s">
        <v>100</v>
      </c>
      <c r="R3" s="34" t="s">
        <v>101</v>
      </c>
      <c r="S3" s="34" t="s">
        <v>102</v>
      </c>
      <c r="T3" s="34" t="s">
        <v>104</v>
      </c>
      <c r="U3" s="34" t="s">
        <v>71</v>
      </c>
      <c r="V3" s="81" t="s">
        <v>230</v>
      </c>
      <c r="X3" s="81" t="s">
        <v>118</v>
      </c>
      <c r="Y3" s="102" t="s">
        <v>50</v>
      </c>
    </row>
    <row r="4" spans="1:40" s="3" customFormat="1" ht="48" customHeight="1">
      <c r="A4" s="9"/>
      <c r="B4" s="82"/>
      <c r="C4" s="82"/>
      <c r="D4" s="82" t="s">
        <v>100</v>
      </c>
      <c r="E4" s="35" t="s">
        <v>101</v>
      </c>
      <c r="F4" s="35" t="s">
        <v>102</v>
      </c>
      <c r="G4" s="35" t="s">
        <v>104</v>
      </c>
      <c r="H4" s="35" t="s">
        <v>71</v>
      </c>
      <c r="I4" s="84" t="s">
        <v>230</v>
      </c>
      <c r="J4" s="106"/>
      <c r="K4" s="84"/>
      <c r="L4" s="82"/>
      <c r="M4" s="3"/>
      <c r="N4" s="3"/>
      <c r="O4" s="82"/>
      <c r="P4" s="82"/>
      <c r="Q4" s="82"/>
      <c r="R4" s="35"/>
      <c r="S4" s="35"/>
      <c r="T4" s="35"/>
      <c r="U4" s="35"/>
      <c r="V4" s="84"/>
      <c r="W4" s="107"/>
      <c r="X4" s="84"/>
      <c r="Y4" s="82"/>
      <c r="Z4" s="29"/>
      <c r="AA4" s="107"/>
      <c r="AB4" s="107"/>
      <c r="AC4" s="107"/>
      <c r="AD4" s="107"/>
      <c r="AE4" s="107"/>
      <c r="AF4" s="107"/>
      <c r="AG4" s="107"/>
      <c r="AH4" s="107"/>
      <c r="AI4" s="107"/>
      <c r="AJ4" s="3"/>
      <c r="AK4" s="3"/>
      <c r="AL4" s="3"/>
      <c r="AM4" s="3"/>
      <c r="AN4" s="3"/>
    </row>
    <row r="5" spans="1:40" ht="11.4">
      <c r="A5" s="10"/>
      <c r="B5" s="21" t="s">
        <v>3</v>
      </c>
      <c r="C5" s="21" t="s">
        <v>106</v>
      </c>
      <c r="D5" s="21" t="s">
        <v>107</v>
      </c>
      <c r="E5" s="21"/>
      <c r="F5" s="21" t="s">
        <v>108</v>
      </c>
      <c r="G5" s="21" t="s">
        <v>108</v>
      </c>
      <c r="H5" s="21" t="s">
        <v>108</v>
      </c>
      <c r="I5" s="103" t="s">
        <v>231</v>
      </c>
      <c r="J5" s="31"/>
      <c r="K5" s="21" t="s">
        <v>3</v>
      </c>
      <c r="L5" s="21" t="s">
        <v>26</v>
      </c>
      <c r="M5" s="4"/>
      <c r="N5" s="96"/>
      <c r="O5" s="39" t="s">
        <v>3</v>
      </c>
      <c r="P5" s="39" t="s">
        <v>106</v>
      </c>
      <c r="Q5" s="39" t="s">
        <v>107</v>
      </c>
      <c r="R5" s="39"/>
      <c r="S5" s="39" t="s">
        <v>108</v>
      </c>
      <c r="T5" s="39" t="s">
        <v>108</v>
      </c>
      <c r="U5" s="39" t="s">
        <v>108</v>
      </c>
      <c r="V5" s="39" t="s">
        <v>231</v>
      </c>
      <c r="W5" s="30"/>
      <c r="X5" s="21" t="s">
        <v>3</v>
      </c>
      <c r="Y5" s="21" t="s">
        <v>26</v>
      </c>
      <c r="Z5" s="30"/>
      <c r="AA5" s="30"/>
      <c r="AB5" s="30"/>
      <c r="AC5" s="30"/>
      <c r="AD5" s="30"/>
      <c r="AE5" s="30"/>
      <c r="AF5" s="30"/>
      <c r="AG5" s="30"/>
      <c r="AH5" s="30"/>
      <c r="AI5" s="30"/>
    </row>
    <row r="6" spans="1:40" ht="11.25" customHeight="1">
      <c r="A6" s="79" t="s">
        <v>76</v>
      </c>
      <c r="B6" s="27"/>
      <c r="C6" s="27"/>
      <c r="D6" s="27"/>
      <c r="E6" s="27"/>
      <c r="F6" s="27">
        <v>2</v>
      </c>
      <c r="G6" s="27">
        <v>2</v>
      </c>
      <c r="H6" s="27">
        <v>2</v>
      </c>
      <c r="I6" s="104">
        <v>2</v>
      </c>
      <c r="J6" s="31"/>
      <c r="K6" s="27"/>
      <c r="L6" s="27"/>
      <c r="M6" s="30"/>
      <c r="N6" s="37"/>
      <c r="O6" s="12"/>
      <c r="P6" s="44"/>
      <c r="Q6" s="12"/>
      <c r="R6" s="12"/>
      <c r="S6" s="12"/>
      <c r="T6" s="12"/>
      <c r="U6" s="12"/>
      <c r="V6" s="12"/>
      <c r="W6" s="57"/>
      <c r="X6" s="27"/>
      <c r="Y6" s="2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</row>
    <row r="7" spans="1:40" ht="11.25" customHeight="1">
      <c r="A7" s="79" t="s">
        <v>52</v>
      </c>
      <c r="B7" s="22">
        <v>0</v>
      </c>
      <c r="C7" s="27">
        <v>0</v>
      </c>
      <c r="D7" s="27">
        <v>0</v>
      </c>
      <c r="E7" s="27">
        <v>1</v>
      </c>
      <c r="F7" s="27">
        <v>1</v>
      </c>
      <c r="G7" s="27">
        <v>1</v>
      </c>
      <c r="H7" s="27">
        <v>1</v>
      </c>
      <c r="I7" s="27">
        <v>0</v>
      </c>
      <c r="J7" s="31"/>
      <c r="K7" s="22">
        <v>0</v>
      </c>
      <c r="L7" s="22">
        <v>0</v>
      </c>
      <c r="M7" s="30"/>
      <c r="N7" s="37"/>
      <c r="O7" s="12"/>
      <c r="P7" s="12"/>
      <c r="Q7" s="98"/>
      <c r="R7" s="12"/>
      <c r="S7" s="12"/>
      <c r="T7" s="12"/>
      <c r="U7" s="12"/>
      <c r="V7" s="12"/>
      <c r="W7" s="30"/>
      <c r="X7" s="23"/>
      <c r="Y7" s="23"/>
      <c r="AJ7" s="4"/>
      <c r="AK7" s="4"/>
      <c r="AL7" s="4"/>
      <c r="AM7" s="4"/>
      <c r="AN7" s="4"/>
    </row>
    <row r="8" spans="1:40" ht="11.25" customHeight="1">
      <c r="A8" s="38">
        <v>4</v>
      </c>
      <c r="B8" s="83" t="str">
        <f t="shared" ref="B8:I22" si="0">IF(O8="","",TEXT(ROUND(O8,(IF(B$6="",100,B$6)-1)-INT(LOG(ABS(O8)+(O8=0)))),"#,##0"&amp;IF(INT(LOG(ABS(ROUND(O8,(IF(B$6="",100,B$6)-1)-INT(LOG(ABS(O8)+(O8=0)))))+(ROUND(O8,(IF(B$6="",100,B$6)-1)-INT(LOG(ABS(O8)+(O8=0))))=0)))+1&gt;=IF(B$6="",100,B$6),"",IF(B$7&gt;0,".","")&amp;REPT("0",IF(IF(B$6="",100,B$6)-INT(LOG(ABS(ROUND(O8,(IF(B$6="",100,B$6)-1)-INT(LOG(ABS(O8)+(O8=0)))))+(ROUND(O8,(IF(B$6="",100,B$6)-1)-INT(LOG(ABS(O8)+(O8=0))))=0)))-1&gt;B$7,B$7,IF(B$6="",100,B$6)-INT(LOG(ABS(ROUND(O8,(IF(B$6="",100,B$6)-1)-INT(LOG(ABS(O8)+(O8=0)))))+(ROUND(O8,(IF(B$6="",100,B$6)-1)-INT(LOG(ABS(O8)+(O8=0))))=0)))-1)))))</f>
        <v/>
      </c>
      <c r="C8" s="83" t="str">
        <f t="shared" si="0"/>
        <v/>
      </c>
      <c r="D8" s="83" t="str">
        <f t="shared" si="0"/>
        <v/>
      </c>
      <c r="E8" s="83" t="str">
        <f t="shared" si="0"/>
        <v/>
      </c>
      <c r="F8" s="83" t="str">
        <f t="shared" si="0"/>
        <v/>
      </c>
      <c r="G8" s="83" t="str">
        <f t="shared" si="0"/>
        <v/>
      </c>
      <c r="H8" s="83" t="str">
        <f t="shared" si="0"/>
        <v/>
      </c>
      <c r="I8" s="83" t="str">
        <f t="shared" si="0"/>
        <v/>
      </c>
      <c r="J8" s="68"/>
      <c r="K8" s="23" t="str">
        <f>IF(X8="","",TEXT(ROUND(X8,(IF(K$6="",100,K$6)-1)-INT(LOG(ABS(X8)+(X8=0)))),"#,##0"&amp;IF(INT(LOG(ABS(ROUND(X8,(IF(K$6="",100,K$6)-1)-INT(LOG(ABS(X8)+(X8=0)))))+(ROUND(X8,(IF(K$6="",100,K$6)-1)-INT(LOG(ABS(X8)+(X8=0))))=0)))+1&gt;=IF(K$6="",100,K$6),"",IF(K$7&gt;0,".","")&amp;REPT("0",IF(IF(K$6="",100,K$6)-INT(LOG(ABS(ROUND(X8,(IF(K$6="",100,K$6)-1)-INT(LOG(ABS(X8)+(X8=0)))))+(ROUND(X8,(IF(K$6="",100,K$6)-1)-INT(LOG(ABS(X8)+(X8=0))))=0)))-1&gt;K$7,K$7,IF(K$6="",100,K$6)-INT(LOG(ABS(ROUND(X8,(IF(K$6="",100,K$6)-1)-INT(LOG(ABS(X8)+(X8=0)))))+(ROUND(X8,(IF(K$6="",100,K$6)-1)-INT(LOG(ABS(X8)+(X8=0))))=0)))-1)))))</f>
        <v/>
      </c>
      <c r="L8" s="23" t="str">
        <f>IF(Y8="","",TEXT(ROUND(Y8,(IF(L$6="",100,L$6)-1)-INT(LOG(ABS(Y8)+(Y8=0)))),"#,##0"&amp;IF(INT(LOG(ABS(ROUND(Y8,(IF(L$6="",100,L$6)-1)-INT(LOG(ABS(Y8)+(Y8=0)))))+(ROUND(Y8,(IF(L$6="",100,L$6)-1)-INT(LOG(ABS(Y8)+(Y8=0))))=0)))+1&gt;=IF(L$6="",100,L$6),"",IF(L$7&gt;0,".","")&amp;REPT("0",IF(IF(L$6="",100,L$6)-INT(LOG(ABS(ROUND(Y8,(IF(L$6="",100,L$6)-1)-INT(LOG(ABS(Y8)+(Y8=0)))))+(ROUND(Y8,(IF(L$6="",100,L$6)-1)-INT(LOG(ABS(Y8)+(Y8=0))))=0)))-1&gt;L$7,L$7,IF(L$6="",100,L$6)-INT(LOG(ABS(ROUND(Y8,(IF(L$6="",100,L$6)-1)-INT(LOG(ABS(Y8)+(Y8=0)))))+(ROUND(Y8,(IF(L$6="",100,L$6)-1)-INT(LOG(ABS(Y8)+(Y8=0))))=0)))-1)))))</f>
        <v>365</v>
      </c>
      <c r="M8" s="4"/>
      <c r="N8" s="96"/>
      <c r="O8" s="23"/>
      <c r="P8" s="23"/>
      <c r="Q8" s="23"/>
      <c r="R8" s="23"/>
      <c r="S8" s="23"/>
      <c r="T8" s="23"/>
      <c r="U8" s="23"/>
      <c r="V8" s="23"/>
      <c r="W8" s="32"/>
      <c r="X8" s="23"/>
      <c r="Y8" s="40">
        <f>DATEDIF(DATE(P2,4,1),DATE(P2+1,3,31),"d")+1</f>
        <v>365</v>
      </c>
      <c r="Z8" s="32"/>
      <c r="AA8" s="32"/>
      <c r="AB8" s="32"/>
      <c r="AC8" s="32"/>
      <c r="AD8" s="32"/>
      <c r="AE8" s="32"/>
      <c r="AF8" s="32"/>
      <c r="AG8" s="32"/>
      <c r="AH8" s="32"/>
      <c r="AI8" s="32"/>
    </row>
    <row r="9" spans="1:40" ht="11.25" customHeight="1">
      <c r="A9" s="38">
        <v>5</v>
      </c>
      <c r="B9" s="83" t="str">
        <f t="shared" si="0"/>
        <v/>
      </c>
      <c r="C9" s="83" t="str">
        <f t="shared" si="0"/>
        <v/>
      </c>
      <c r="D9" s="83" t="str">
        <f t="shared" si="0"/>
        <v/>
      </c>
      <c r="E9" s="83" t="str">
        <f t="shared" si="0"/>
        <v/>
      </c>
      <c r="F9" s="83" t="str">
        <f t="shared" si="0"/>
        <v/>
      </c>
      <c r="G9" s="83" t="str">
        <f t="shared" si="0"/>
        <v/>
      </c>
      <c r="H9" s="83" t="str">
        <f t="shared" si="0"/>
        <v/>
      </c>
      <c r="I9" s="83" t="str">
        <f t="shared" si="0"/>
        <v/>
      </c>
      <c r="J9" s="68"/>
      <c r="K9" s="32"/>
      <c r="L9" s="32"/>
      <c r="M9" s="4"/>
      <c r="N9" s="96"/>
      <c r="O9" s="23"/>
      <c r="P9" s="23"/>
      <c r="Q9" s="23"/>
      <c r="R9" s="23"/>
      <c r="S9" s="23"/>
      <c r="T9" s="23"/>
      <c r="U9" s="23"/>
      <c r="V9" s="23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</row>
    <row r="10" spans="1:40" ht="11.25" customHeight="1">
      <c r="A10" s="38">
        <v>6</v>
      </c>
      <c r="B10" s="83" t="str">
        <f t="shared" si="0"/>
        <v/>
      </c>
      <c r="C10" s="83" t="str">
        <f t="shared" si="0"/>
        <v/>
      </c>
      <c r="D10" s="83" t="str">
        <f t="shared" si="0"/>
        <v/>
      </c>
      <c r="E10" s="83" t="str">
        <f t="shared" si="0"/>
        <v/>
      </c>
      <c r="F10" s="83" t="str">
        <f t="shared" si="0"/>
        <v/>
      </c>
      <c r="G10" s="83" t="str">
        <f t="shared" si="0"/>
        <v/>
      </c>
      <c r="H10" s="83" t="str">
        <f t="shared" si="0"/>
        <v/>
      </c>
      <c r="I10" s="83" t="str">
        <f t="shared" si="0"/>
        <v/>
      </c>
      <c r="J10" s="68"/>
      <c r="K10" s="32"/>
      <c r="L10" s="32"/>
      <c r="O10" s="23"/>
      <c r="P10" s="23"/>
      <c r="Q10" s="23"/>
      <c r="R10" s="23"/>
      <c r="S10" s="23"/>
      <c r="T10" s="23"/>
      <c r="U10" s="23"/>
      <c r="V10" s="23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</row>
    <row r="11" spans="1:40" ht="11.25" customHeight="1">
      <c r="A11" s="38">
        <v>7</v>
      </c>
      <c r="B11" s="83" t="str">
        <f t="shared" si="0"/>
        <v/>
      </c>
      <c r="C11" s="83" t="str">
        <f t="shared" si="0"/>
        <v/>
      </c>
      <c r="D11" s="83" t="str">
        <f t="shared" si="0"/>
        <v/>
      </c>
      <c r="E11" s="83" t="str">
        <f t="shared" si="0"/>
        <v/>
      </c>
      <c r="F11" s="83" t="str">
        <f t="shared" si="0"/>
        <v/>
      </c>
      <c r="G11" s="83" t="str">
        <f t="shared" si="0"/>
        <v/>
      </c>
      <c r="H11" s="83" t="str">
        <f t="shared" si="0"/>
        <v/>
      </c>
      <c r="I11" s="83" t="str">
        <f t="shared" si="0"/>
        <v/>
      </c>
      <c r="J11" s="68"/>
      <c r="K11" s="32"/>
      <c r="L11" s="32"/>
      <c r="O11" s="23"/>
      <c r="P11" s="23"/>
      <c r="Q11" s="23"/>
      <c r="R11" s="23"/>
      <c r="S11" s="23"/>
      <c r="T11" s="23"/>
      <c r="U11" s="23"/>
      <c r="V11" s="23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</row>
    <row r="12" spans="1:40" ht="11.25" customHeight="1">
      <c r="A12" s="38">
        <v>8</v>
      </c>
      <c r="B12" s="83" t="str">
        <f t="shared" si="0"/>
        <v/>
      </c>
      <c r="C12" s="83" t="str">
        <f t="shared" si="0"/>
        <v/>
      </c>
      <c r="D12" s="83" t="str">
        <f t="shared" si="0"/>
        <v/>
      </c>
      <c r="E12" s="83" t="str">
        <f t="shared" si="0"/>
        <v/>
      </c>
      <c r="F12" s="83" t="str">
        <f t="shared" si="0"/>
        <v/>
      </c>
      <c r="G12" s="83" t="str">
        <f t="shared" si="0"/>
        <v/>
      </c>
      <c r="H12" s="83" t="str">
        <f t="shared" si="0"/>
        <v/>
      </c>
      <c r="I12" s="83" t="str">
        <f t="shared" si="0"/>
        <v/>
      </c>
      <c r="J12" s="68"/>
      <c r="K12" s="32"/>
      <c r="L12" s="32"/>
      <c r="O12" s="23"/>
      <c r="P12" s="23"/>
      <c r="Q12" s="23"/>
      <c r="R12" s="23"/>
      <c r="S12" s="23"/>
      <c r="T12" s="23"/>
      <c r="U12" s="23"/>
      <c r="V12" s="23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</row>
    <row r="13" spans="1:40" ht="11.25" customHeight="1">
      <c r="A13" s="38">
        <v>9</v>
      </c>
      <c r="B13" s="83" t="str">
        <f t="shared" si="0"/>
        <v/>
      </c>
      <c r="C13" s="83" t="str">
        <f t="shared" si="0"/>
        <v/>
      </c>
      <c r="D13" s="83" t="str">
        <f t="shared" si="0"/>
        <v/>
      </c>
      <c r="E13" s="83" t="str">
        <f t="shared" si="0"/>
        <v/>
      </c>
      <c r="F13" s="83" t="str">
        <f t="shared" si="0"/>
        <v/>
      </c>
      <c r="G13" s="83" t="str">
        <f t="shared" si="0"/>
        <v/>
      </c>
      <c r="H13" s="83" t="str">
        <f t="shared" si="0"/>
        <v/>
      </c>
      <c r="I13" s="83" t="str">
        <f t="shared" si="0"/>
        <v/>
      </c>
      <c r="J13" s="68"/>
      <c r="K13" s="32"/>
      <c r="L13" s="32"/>
      <c r="O13" s="23"/>
      <c r="P13" s="23"/>
      <c r="Q13" s="23"/>
      <c r="R13" s="23"/>
      <c r="S13" s="23"/>
      <c r="T13" s="23"/>
      <c r="U13" s="23"/>
      <c r="V13" s="23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</row>
    <row r="14" spans="1:40" ht="11.25" customHeight="1">
      <c r="A14" s="38">
        <v>10</v>
      </c>
      <c r="B14" s="83" t="str">
        <f t="shared" si="0"/>
        <v/>
      </c>
      <c r="C14" s="83" t="str">
        <f t="shared" si="0"/>
        <v/>
      </c>
      <c r="D14" s="83" t="str">
        <f t="shared" si="0"/>
        <v/>
      </c>
      <c r="E14" s="83" t="str">
        <f t="shared" si="0"/>
        <v/>
      </c>
      <c r="F14" s="83" t="str">
        <f t="shared" si="0"/>
        <v/>
      </c>
      <c r="G14" s="83" t="str">
        <f t="shared" si="0"/>
        <v/>
      </c>
      <c r="H14" s="83" t="str">
        <f t="shared" si="0"/>
        <v/>
      </c>
      <c r="I14" s="83" t="str">
        <f t="shared" si="0"/>
        <v/>
      </c>
      <c r="J14" s="68"/>
      <c r="K14" s="32"/>
      <c r="L14" s="32"/>
      <c r="O14" s="23"/>
      <c r="P14" s="23"/>
      <c r="Q14" s="23"/>
      <c r="R14" s="23"/>
      <c r="S14" s="23"/>
      <c r="T14" s="23"/>
      <c r="U14" s="23"/>
      <c r="V14" s="23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</row>
    <row r="15" spans="1:40" ht="11.25" customHeight="1">
      <c r="A15" s="38">
        <v>11</v>
      </c>
      <c r="B15" s="83" t="str">
        <f t="shared" si="0"/>
        <v/>
      </c>
      <c r="C15" s="83" t="str">
        <f t="shared" si="0"/>
        <v/>
      </c>
      <c r="D15" s="83" t="str">
        <f t="shared" si="0"/>
        <v/>
      </c>
      <c r="E15" s="83" t="str">
        <f t="shared" si="0"/>
        <v/>
      </c>
      <c r="F15" s="83" t="str">
        <f t="shared" si="0"/>
        <v/>
      </c>
      <c r="G15" s="83" t="str">
        <f t="shared" si="0"/>
        <v/>
      </c>
      <c r="H15" s="83" t="str">
        <f t="shared" si="0"/>
        <v/>
      </c>
      <c r="I15" s="83" t="str">
        <f t="shared" si="0"/>
        <v/>
      </c>
      <c r="J15" s="68"/>
      <c r="K15" s="32"/>
      <c r="L15" s="32"/>
      <c r="O15" s="23"/>
      <c r="P15" s="23"/>
      <c r="Q15" s="23"/>
      <c r="R15" s="23"/>
      <c r="S15" s="23"/>
      <c r="T15" s="23"/>
      <c r="U15" s="23"/>
      <c r="V15" s="23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</row>
    <row r="16" spans="1:40" ht="11.25" customHeight="1">
      <c r="A16" s="38">
        <v>12</v>
      </c>
      <c r="B16" s="83" t="str">
        <f t="shared" si="0"/>
        <v/>
      </c>
      <c r="C16" s="83" t="str">
        <f t="shared" si="0"/>
        <v/>
      </c>
      <c r="D16" s="83" t="str">
        <f t="shared" si="0"/>
        <v/>
      </c>
      <c r="E16" s="83" t="str">
        <f t="shared" si="0"/>
        <v/>
      </c>
      <c r="F16" s="83" t="str">
        <f t="shared" si="0"/>
        <v/>
      </c>
      <c r="G16" s="83" t="str">
        <f t="shared" si="0"/>
        <v/>
      </c>
      <c r="H16" s="83" t="str">
        <f t="shared" si="0"/>
        <v/>
      </c>
      <c r="I16" s="83" t="str">
        <f t="shared" si="0"/>
        <v/>
      </c>
      <c r="J16" s="68"/>
      <c r="K16" s="32"/>
      <c r="L16" s="32"/>
      <c r="O16" s="23"/>
      <c r="P16" s="23"/>
      <c r="Q16" s="23"/>
      <c r="R16" s="23"/>
      <c r="S16" s="23"/>
      <c r="T16" s="23"/>
      <c r="U16" s="23"/>
      <c r="V16" s="23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</row>
    <row r="17" spans="1:35" ht="11.25" customHeight="1">
      <c r="A17" s="38">
        <v>1</v>
      </c>
      <c r="B17" s="83" t="str">
        <f t="shared" si="0"/>
        <v/>
      </c>
      <c r="C17" s="83" t="str">
        <f t="shared" si="0"/>
        <v/>
      </c>
      <c r="D17" s="83" t="str">
        <f t="shared" si="0"/>
        <v/>
      </c>
      <c r="E17" s="83" t="str">
        <f t="shared" si="0"/>
        <v/>
      </c>
      <c r="F17" s="83" t="str">
        <f t="shared" si="0"/>
        <v/>
      </c>
      <c r="G17" s="83" t="str">
        <f t="shared" si="0"/>
        <v/>
      </c>
      <c r="H17" s="83" t="str">
        <f t="shared" si="0"/>
        <v/>
      </c>
      <c r="I17" s="83" t="str">
        <f t="shared" si="0"/>
        <v/>
      </c>
      <c r="J17" s="68"/>
      <c r="K17" s="32"/>
      <c r="L17" s="32"/>
      <c r="O17" s="23"/>
      <c r="P17" s="23"/>
      <c r="Q17" s="23"/>
      <c r="R17" s="23"/>
      <c r="S17" s="23"/>
      <c r="T17" s="23"/>
      <c r="U17" s="23"/>
      <c r="V17" s="23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</row>
    <row r="18" spans="1:35" ht="11.25" customHeight="1">
      <c r="A18" s="38">
        <v>2</v>
      </c>
      <c r="B18" s="83" t="str">
        <f t="shared" si="0"/>
        <v/>
      </c>
      <c r="C18" s="83" t="str">
        <f t="shared" si="0"/>
        <v/>
      </c>
      <c r="D18" s="83" t="str">
        <f t="shared" si="0"/>
        <v/>
      </c>
      <c r="E18" s="83" t="str">
        <f t="shared" si="0"/>
        <v/>
      </c>
      <c r="F18" s="83" t="str">
        <f t="shared" si="0"/>
        <v/>
      </c>
      <c r="G18" s="83" t="str">
        <f t="shared" si="0"/>
        <v/>
      </c>
      <c r="H18" s="83" t="str">
        <f t="shared" si="0"/>
        <v/>
      </c>
      <c r="I18" s="83" t="str">
        <f t="shared" si="0"/>
        <v/>
      </c>
      <c r="J18" s="68"/>
      <c r="K18" s="32"/>
      <c r="L18" s="32"/>
      <c r="O18" s="23"/>
      <c r="P18" s="23"/>
      <c r="Q18" s="23"/>
      <c r="R18" s="23"/>
      <c r="S18" s="23"/>
      <c r="T18" s="23"/>
      <c r="U18" s="23"/>
      <c r="V18" s="23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</row>
    <row r="19" spans="1:35" ht="11.25" customHeight="1">
      <c r="A19" s="101">
        <v>3</v>
      </c>
      <c r="B19" s="85" t="str">
        <f t="shared" si="0"/>
        <v/>
      </c>
      <c r="C19" s="85" t="str">
        <f t="shared" si="0"/>
        <v/>
      </c>
      <c r="D19" s="85" t="str">
        <f t="shared" si="0"/>
        <v/>
      </c>
      <c r="E19" s="85" t="str">
        <f t="shared" si="0"/>
        <v/>
      </c>
      <c r="F19" s="85" t="str">
        <f t="shared" si="0"/>
        <v/>
      </c>
      <c r="G19" s="85" t="str">
        <f t="shared" si="0"/>
        <v/>
      </c>
      <c r="H19" s="85" t="str">
        <f t="shared" si="0"/>
        <v/>
      </c>
      <c r="I19" s="85" t="str">
        <f t="shared" si="0"/>
        <v/>
      </c>
      <c r="J19" s="68"/>
      <c r="K19" s="32"/>
      <c r="L19" s="32"/>
      <c r="O19" s="23"/>
      <c r="P19" s="23"/>
      <c r="Q19" s="23"/>
      <c r="R19" s="23"/>
      <c r="S19" s="23"/>
      <c r="T19" s="23"/>
      <c r="U19" s="23"/>
      <c r="V19" s="23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</row>
    <row r="20" spans="1:35" ht="11.25" customHeight="1">
      <c r="A20" s="14" t="s">
        <v>33</v>
      </c>
      <c r="B20" s="86" t="str">
        <f t="shared" si="0"/>
        <v/>
      </c>
      <c r="C20" s="86" t="str">
        <f t="shared" si="0"/>
        <v/>
      </c>
      <c r="D20" s="86" t="str">
        <f t="shared" si="0"/>
        <v/>
      </c>
      <c r="E20" s="86" t="str">
        <f t="shared" si="0"/>
        <v/>
      </c>
      <c r="F20" s="86" t="str">
        <f t="shared" si="0"/>
        <v/>
      </c>
      <c r="G20" s="86" t="str">
        <f t="shared" si="0"/>
        <v/>
      </c>
      <c r="H20" s="86" t="str">
        <f t="shared" si="0"/>
        <v/>
      </c>
      <c r="I20" s="86" t="str">
        <f t="shared" si="0"/>
        <v/>
      </c>
      <c r="J20" s="68"/>
      <c r="K20" s="32"/>
      <c r="L20" s="32"/>
      <c r="M20" s="16" t="s">
        <v>210</v>
      </c>
      <c r="O20" s="40" t="str">
        <f>IF(X8=0,"",X8/Y8)</f>
        <v/>
      </c>
      <c r="P20" s="40" t="str">
        <f t="shared" ref="P20:V20" si="1">IF(COUNT(P8:P19)=0,"",AVERAGE(P8:P19))</f>
        <v/>
      </c>
      <c r="Q20" s="40" t="str">
        <f t="shared" si="1"/>
        <v/>
      </c>
      <c r="R20" s="40" t="str">
        <f t="shared" si="1"/>
        <v/>
      </c>
      <c r="S20" s="40" t="str">
        <f t="shared" si="1"/>
        <v/>
      </c>
      <c r="T20" s="40" t="str">
        <f t="shared" si="1"/>
        <v/>
      </c>
      <c r="U20" s="40" t="str">
        <f t="shared" si="1"/>
        <v/>
      </c>
      <c r="V20" s="40" t="str">
        <f t="shared" si="1"/>
        <v/>
      </c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</row>
    <row r="21" spans="1:35" ht="11.25" customHeight="1">
      <c r="A21" s="15" t="s">
        <v>47</v>
      </c>
      <c r="B21" s="83" t="str">
        <f t="shared" si="0"/>
        <v/>
      </c>
      <c r="C21" s="83" t="str">
        <f t="shared" si="0"/>
        <v/>
      </c>
      <c r="D21" s="83" t="str">
        <f t="shared" si="0"/>
        <v/>
      </c>
      <c r="E21" s="83" t="str">
        <f t="shared" si="0"/>
        <v/>
      </c>
      <c r="F21" s="83" t="str">
        <f t="shared" si="0"/>
        <v/>
      </c>
      <c r="G21" s="83" t="str">
        <f t="shared" si="0"/>
        <v/>
      </c>
      <c r="H21" s="83" t="str">
        <f t="shared" si="0"/>
        <v/>
      </c>
      <c r="I21" s="83" t="str">
        <f t="shared" si="0"/>
        <v/>
      </c>
      <c r="J21" s="68"/>
      <c r="K21" s="32"/>
      <c r="L21" s="32"/>
      <c r="M21" s="16" t="s">
        <v>57</v>
      </c>
      <c r="O21" s="40" t="str">
        <f t="shared" ref="O21:V21" si="2">IF(COUNT(O8:O19)=0,"",MAX(O8:O19))</f>
        <v/>
      </c>
      <c r="P21" s="40" t="str">
        <f t="shared" si="2"/>
        <v/>
      </c>
      <c r="Q21" s="40" t="str">
        <f t="shared" si="2"/>
        <v/>
      </c>
      <c r="R21" s="40" t="str">
        <f t="shared" si="2"/>
        <v/>
      </c>
      <c r="S21" s="40" t="str">
        <f t="shared" si="2"/>
        <v/>
      </c>
      <c r="T21" s="40" t="str">
        <f t="shared" si="2"/>
        <v/>
      </c>
      <c r="U21" s="40" t="str">
        <f t="shared" si="2"/>
        <v/>
      </c>
      <c r="V21" s="40" t="str">
        <f t="shared" si="2"/>
        <v/>
      </c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</row>
    <row r="22" spans="1:35" ht="11.25" customHeight="1">
      <c r="A22" s="15" t="s">
        <v>18</v>
      </c>
      <c r="B22" s="83" t="str">
        <f t="shared" si="0"/>
        <v/>
      </c>
      <c r="C22" s="83" t="str">
        <f t="shared" si="0"/>
        <v/>
      </c>
      <c r="D22" s="83" t="str">
        <f t="shared" si="0"/>
        <v/>
      </c>
      <c r="E22" s="83" t="str">
        <f t="shared" si="0"/>
        <v/>
      </c>
      <c r="F22" s="83" t="str">
        <f t="shared" si="0"/>
        <v/>
      </c>
      <c r="G22" s="83" t="str">
        <f t="shared" si="0"/>
        <v/>
      </c>
      <c r="H22" s="83" t="str">
        <f t="shared" si="0"/>
        <v/>
      </c>
      <c r="I22" s="83" t="str">
        <f t="shared" si="0"/>
        <v/>
      </c>
      <c r="J22" s="68"/>
      <c r="K22" s="32"/>
      <c r="L22" s="32"/>
      <c r="M22" s="16" t="s">
        <v>226</v>
      </c>
      <c r="O22" s="40" t="str">
        <f t="shared" ref="O22:V22" si="3">IF(COUNT(O8:O19)=0,"",MIN(O8:O19))</f>
        <v/>
      </c>
      <c r="P22" s="40" t="str">
        <f t="shared" si="3"/>
        <v/>
      </c>
      <c r="Q22" s="40" t="str">
        <f t="shared" si="3"/>
        <v/>
      </c>
      <c r="R22" s="40" t="str">
        <f t="shared" si="3"/>
        <v/>
      </c>
      <c r="S22" s="40" t="str">
        <f t="shared" si="3"/>
        <v/>
      </c>
      <c r="T22" s="40" t="str">
        <f t="shared" si="3"/>
        <v/>
      </c>
      <c r="U22" s="40" t="str">
        <f t="shared" si="3"/>
        <v/>
      </c>
      <c r="V22" s="40" t="str">
        <f t="shared" si="3"/>
        <v/>
      </c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</row>
    <row r="23" spans="1:35" ht="11.25" customHeight="1"/>
    <row r="24" spans="1:35" ht="19.5" customHeight="1"/>
    <row r="25" spans="1:35" ht="11.25" customHeight="1"/>
    <row r="26" spans="1:35" ht="11.25" customHeight="1"/>
    <row r="27" spans="1:35" ht="11.25" customHeight="1"/>
    <row r="28" spans="1:35" ht="11.25" customHeight="1"/>
    <row r="29" spans="1:35" ht="11.25" customHeight="1"/>
    <row r="30" spans="1:35" ht="11.25" customHeight="1"/>
    <row r="31" spans="1:35" ht="11.25" customHeight="1"/>
    <row r="32" spans="1:35" ht="11.25" customHeight="1"/>
    <row r="33" ht="11.25" customHeight="1"/>
    <row r="34" ht="11.25" customHeight="1"/>
    <row r="35" ht="11.25" customHeight="1"/>
    <row r="36" ht="11.25" customHeight="1"/>
    <row r="37" ht="11.25" customHeight="1"/>
    <row r="38" ht="11.25" customHeight="1"/>
    <row r="39" ht="11.25" customHeight="1"/>
    <row r="40" ht="11.25" customHeight="1"/>
  </sheetData>
  <mergeCells count="16">
    <mergeCell ref="D3:I3"/>
    <mergeCell ref="A3:A4"/>
    <mergeCell ref="B3:B4"/>
    <mergeCell ref="C3:C4"/>
    <mergeCell ref="K3:K4"/>
    <mergeCell ref="L3:L4"/>
    <mergeCell ref="O3:O4"/>
    <mergeCell ref="P3:P4"/>
    <mergeCell ref="Q3:Q4"/>
    <mergeCell ref="R3:R4"/>
    <mergeCell ref="S3:S4"/>
    <mergeCell ref="T3:T4"/>
    <mergeCell ref="U3:U4"/>
    <mergeCell ref="V3:V4"/>
    <mergeCell ref="X3:X4"/>
    <mergeCell ref="Y3:Y4"/>
  </mergeCells>
  <phoneticPr fontId="3"/>
  <conditionalFormatting sqref="O21:AI22 P20:AI20">
    <cfRule type="expression" dxfId="18" priority="5">
      <formula>INDIRECT(ADDRESS(ROW(),COLUMN()))=TRUNC(INDIRECT(ADDRESS(ROW(),COLUMN())))</formula>
    </cfRule>
  </conditionalFormatting>
  <conditionalFormatting sqref="O20">
    <cfRule type="expression" dxfId="17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fitToWidth="1" fitToHeight="1" orientation="landscape" usePrinterDefaults="1" horizontalDpi="6553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N22"/>
  <sheetViews>
    <sheetView view="pageBreakPreview" zoomScaleSheetLayoutView="100" workbookViewId="0">
      <selection activeCell="N1" sqref="N1"/>
    </sheetView>
  </sheetViews>
  <sheetFormatPr defaultRowHeight="9.6"/>
  <cols>
    <col min="1" max="1" width="6.125" style="1" customWidth="1"/>
    <col min="2" max="2" width="8" style="1" customWidth="1"/>
    <col min="3" max="5" width="3.625" style="1" customWidth="1"/>
    <col min="6" max="8" width="4.625" style="1" customWidth="1"/>
    <col min="9" max="9" width="8" style="1" customWidth="1"/>
    <col min="10" max="10" width="3.625" style="1" customWidth="1"/>
    <col min="11" max="12" width="8.125" style="1" customWidth="1"/>
    <col min="13" max="13" width="75" style="1" customWidth="1"/>
    <col min="14" max="35" width="4.625" style="1" customWidth="1"/>
    <col min="36" max="16384" width="9" style="1" customWidth="1"/>
  </cols>
  <sheetData>
    <row r="1" spans="1:40" s="2" customFormat="1" ht="21" customHeight="1">
      <c r="A1" s="6"/>
      <c r="B1" s="6"/>
      <c r="C1" s="6"/>
      <c r="D1" s="6"/>
      <c r="E1" s="6"/>
      <c r="F1" s="6"/>
      <c r="G1" s="6"/>
      <c r="H1" s="6"/>
      <c r="I1" s="6"/>
    </row>
    <row r="2" spans="1:40" s="2" customFormat="1" ht="21" customHeight="1">
      <c r="A2" s="7"/>
      <c r="B2" s="7"/>
      <c r="C2" s="7"/>
      <c r="D2" s="7"/>
      <c r="E2" s="7"/>
      <c r="F2" s="7"/>
      <c r="G2" s="7"/>
      <c r="H2" s="7"/>
      <c r="I2" s="7"/>
      <c r="J2" s="30"/>
      <c r="M2" s="28"/>
      <c r="O2" s="38" t="s">
        <v>58</v>
      </c>
      <c r="P2" s="41"/>
    </row>
    <row r="3" spans="1:40" s="2" customFormat="1" ht="12" customHeight="1">
      <c r="A3" s="8" t="s">
        <v>43</v>
      </c>
      <c r="B3" s="81" t="s">
        <v>117</v>
      </c>
      <c r="C3" s="102" t="s">
        <v>99</v>
      </c>
      <c r="D3" s="15" t="s">
        <v>211</v>
      </c>
      <c r="E3" s="91"/>
      <c r="F3" s="91"/>
      <c r="G3" s="91"/>
      <c r="H3" s="91"/>
      <c r="I3" s="94"/>
      <c r="J3" s="105"/>
      <c r="K3" s="81" t="s">
        <v>118</v>
      </c>
      <c r="L3" s="102" t="s">
        <v>50</v>
      </c>
      <c r="O3" s="81" t="s">
        <v>117</v>
      </c>
      <c r="P3" s="102" t="s">
        <v>99</v>
      </c>
      <c r="Q3" s="102" t="s">
        <v>100</v>
      </c>
      <c r="R3" s="34" t="s">
        <v>101</v>
      </c>
      <c r="S3" s="34" t="s">
        <v>102</v>
      </c>
      <c r="T3" s="34" t="s">
        <v>104</v>
      </c>
      <c r="U3" s="34" t="s">
        <v>71</v>
      </c>
      <c r="V3" s="81" t="s">
        <v>230</v>
      </c>
      <c r="X3" s="81" t="s">
        <v>118</v>
      </c>
      <c r="Y3" s="102" t="s">
        <v>50</v>
      </c>
    </row>
    <row r="4" spans="1:40" s="3" customFormat="1" ht="48" customHeight="1">
      <c r="A4" s="9"/>
      <c r="B4" s="82"/>
      <c r="C4" s="82"/>
      <c r="D4" s="82" t="s">
        <v>100</v>
      </c>
      <c r="E4" s="35" t="s">
        <v>101</v>
      </c>
      <c r="F4" s="35" t="s">
        <v>102</v>
      </c>
      <c r="G4" s="35" t="s">
        <v>104</v>
      </c>
      <c r="H4" s="35" t="s">
        <v>71</v>
      </c>
      <c r="I4" s="84" t="s">
        <v>230</v>
      </c>
      <c r="J4" s="106"/>
      <c r="K4" s="84"/>
      <c r="L4" s="82"/>
      <c r="M4" s="3"/>
      <c r="N4" s="3"/>
      <c r="O4" s="82"/>
      <c r="P4" s="82"/>
      <c r="Q4" s="82"/>
      <c r="R4" s="35"/>
      <c r="S4" s="35"/>
      <c r="T4" s="35"/>
      <c r="U4" s="35"/>
      <c r="V4" s="84"/>
      <c r="W4" s="107"/>
      <c r="X4" s="84"/>
      <c r="Y4" s="82"/>
      <c r="Z4" s="29"/>
      <c r="AA4" s="107"/>
      <c r="AB4" s="107"/>
      <c r="AC4" s="107"/>
      <c r="AD4" s="107"/>
      <c r="AE4" s="107"/>
      <c r="AF4" s="107"/>
      <c r="AG4" s="107"/>
      <c r="AH4" s="107"/>
      <c r="AI4" s="107"/>
      <c r="AJ4" s="3"/>
      <c r="AK4" s="3"/>
      <c r="AL4" s="3"/>
      <c r="AM4" s="3"/>
      <c r="AN4" s="3"/>
    </row>
    <row r="5" spans="1:40" ht="11.4">
      <c r="A5" s="10"/>
      <c r="B5" s="21" t="s">
        <v>3</v>
      </c>
      <c r="C5" s="21" t="s">
        <v>106</v>
      </c>
      <c r="D5" s="21" t="s">
        <v>107</v>
      </c>
      <c r="E5" s="21"/>
      <c r="F5" s="21" t="s">
        <v>108</v>
      </c>
      <c r="G5" s="21" t="s">
        <v>108</v>
      </c>
      <c r="H5" s="21" t="s">
        <v>108</v>
      </c>
      <c r="I5" s="103" t="s">
        <v>231</v>
      </c>
      <c r="J5" s="31"/>
      <c r="K5" s="21" t="s">
        <v>3</v>
      </c>
      <c r="L5" s="21" t="s">
        <v>26</v>
      </c>
      <c r="M5" s="4"/>
      <c r="N5" s="96"/>
      <c r="O5" s="39" t="s">
        <v>3</v>
      </c>
      <c r="P5" s="39" t="s">
        <v>106</v>
      </c>
      <c r="Q5" s="39" t="s">
        <v>107</v>
      </c>
      <c r="R5" s="39"/>
      <c r="S5" s="39" t="s">
        <v>108</v>
      </c>
      <c r="T5" s="39" t="s">
        <v>108</v>
      </c>
      <c r="U5" s="39" t="s">
        <v>108</v>
      </c>
      <c r="V5" s="39" t="s">
        <v>231</v>
      </c>
      <c r="W5" s="30"/>
      <c r="X5" s="21" t="s">
        <v>3</v>
      </c>
      <c r="Y5" s="21" t="s">
        <v>26</v>
      </c>
      <c r="Z5" s="30"/>
      <c r="AA5" s="30"/>
      <c r="AB5" s="30"/>
      <c r="AC5" s="30"/>
      <c r="AD5" s="30"/>
      <c r="AE5" s="30"/>
      <c r="AF5" s="30"/>
      <c r="AG5" s="30"/>
      <c r="AH5" s="30"/>
      <c r="AI5" s="30"/>
    </row>
    <row r="6" spans="1:40" ht="11.25" customHeight="1">
      <c r="A6" s="79" t="s">
        <v>76</v>
      </c>
      <c r="B6" s="27"/>
      <c r="C6" s="27"/>
      <c r="D6" s="27"/>
      <c r="E6" s="27"/>
      <c r="F6" s="27">
        <v>2</v>
      </c>
      <c r="G6" s="27">
        <v>2</v>
      </c>
      <c r="H6" s="27">
        <v>2</v>
      </c>
      <c r="I6" s="104">
        <v>2</v>
      </c>
      <c r="J6" s="31"/>
      <c r="K6" s="27"/>
      <c r="L6" s="27"/>
      <c r="M6" s="30"/>
      <c r="N6" s="37"/>
      <c r="O6" s="12"/>
      <c r="P6" s="44"/>
      <c r="Q6" s="12"/>
      <c r="R6" s="12"/>
      <c r="S6" s="12"/>
      <c r="T6" s="12"/>
      <c r="U6" s="12"/>
      <c r="V6" s="12"/>
      <c r="W6" s="57"/>
      <c r="X6" s="27"/>
      <c r="Y6" s="2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</row>
    <row r="7" spans="1:40" ht="11.25" customHeight="1">
      <c r="A7" s="79" t="s">
        <v>52</v>
      </c>
      <c r="B7" s="22">
        <v>0</v>
      </c>
      <c r="C7" s="27">
        <v>0</v>
      </c>
      <c r="D7" s="27">
        <v>0</v>
      </c>
      <c r="E7" s="27">
        <v>1</v>
      </c>
      <c r="F7" s="27">
        <v>1</v>
      </c>
      <c r="G7" s="27">
        <v>1</v>
      </c>
      <c r="H7" s="27">
        <v>1</v>
      </c>
      <c r="I7" s="27">
        <v>0</v>
      </c>
      <c r="J7" s="31"/>
      <c r="K7" s="22">
        <v>0</v>
      </c>
      <c r="L7" s="22">
        <v>0</v>
      </c>
      <c r="M7" s="30"/>
      <c r="N7" s="37"/>
      <c r="O7" s="12"/>
      <c r="P7" s="12"/>
      <c r="Q7" s="98"/>
      <c r="R7" s="12"/>
      <c r="S7" s="12"/>
      <c r="T7" s="12"/>
      <c r="U7" s="12"/>
      <c r="V7" s="12"/>
      <c r="W7" s="30"/>
      <c r="X7" s="23"/>
      <c r="Y7" s="23"/>
      <c r="AJ7" s="4"/>
      <c r="AK7" s="4"/>
      <c r="AL7" s="4"/>
      <c r="AM7" s="4"/>
      <c r="AN7" s="4"/>
    </row>
    <row r="8" spans="1:40" ht="11.25" customHeight="1">
      <c r="A8" s="38">
        <v>4</v>
      </c>
      <c r="B8" s="83" t="str">
        <f t="shared" ref="B8:I22" si="0">IF(O8="","",TEXT(ROUND(O8,(IF(B$6="",100,B$6)-1)-INT(LOG(ABS(O8)+(O8=0)))),"#,##0"&amp;IF(INT(LOG(ABS(ROUND(O8,(IF(B$6="",100,B$6)-1)-INT(LOG(ABS(O8)+(O8=0)))))+(ROUND(O8,(IF(B$6="",100,B$6)-1)-INT(LOG(ABS(O8)+(O8=0))))=0)))+1&gt;=IF(B$6="",100,B$6),"",IF(B$7&gt;0,".","")&amp;REPT("0",IF(IF(B$6="",100,B$6)-INT(LOG(ABS(ROUND(O8,(IF(B$6="",100,B$6)-1)-INT(LOG(ABS(O8)+(O8=0)))))+(ROUND(O8,(IF(B$6="",100,B$6)-1)-INT(LOG(ABS(O8)+(O8=0))))=0)))-1&gt;B$7,B$7,IF(B$6="",100,B$6)-INT(LOG(ABS(ROUND(O8,(IF(B$6="",100,B$6)-1)-INT(LOG(ABS(O8)+(O8=0)))))+(ROUND(O8,(IF(B$6="",100,B$6)-1)-INT(LOG(ABS(O8)+(O8=0))))=0)))-1)))))</f>
        <v/>
      </c>
      <c r="C8" s="83" t="str">
        <f t="shared" si="0"/>
        <v/>
      </c>
      <c r="D8" s="83" t="str">
        <f t="shared" si="0"/>
        <v/>
      </c>
      <c r="E8" s="83" t="str">
        <f t="shared" si="0"/>
        <v/>
      </c>
      <c r="F8" s="83" t="str">
        <f t="shared" si="0"/>
        <v/>
      </c>
      <c r="G8" s="83" t="str">
        <f t="shared" si="0"/>
        <v/>
      </c>
      <c r="H8" s="83" t="str">
        <f t="shared" si="0"/>
        <v/>
      </c>
      <c r="I8" s="83" t="str">
        <f t="shared" si="0"/>
        <v/>
      </c>
      <c r="J8" s="68"/>
      <c r="K8" s="23" t="str">
        <f>IF(X8="","",TEXT(ROUND(X8,(IF(K$6="",100,K$6)-1)-INT(LOG(ABS(X8)+(X8=0)))),"#,##0"&amp;IF(INT(LOG(ABS(ROUND(X8,(IF(K$6="",100,K$6)-1)-INT(LOG(ABS(X8)+(X8=0)))))+(ROUND(X8,(IF(K$6="",100,K$6)-1)-INT(LOG(ABS(X8)+(X8=0))))=0)))+1&gt;=IF(K$6="",100,K$6),"",IF(K$7&gt;0,".","")&amp;REPT("0",IF(IF(K$6="",100,K$6)-INT(LOG(ABS(ROUND(X8,(IF(K$6="",100,K$6)-1)-INT(LOG(ABS(X8)+(X8=0)))))+(ROUND(X8,(IF(K$6="",100,K$6)-1)-INT(LOG(ABS(X8)+(X8=0))))=0)))-1&gt;K$7,K$7,IF(K$6="",100,K$6)-INT(LOG(ABS(ROUND(X8,(IF(K$6="",100,K$6)-1)-INT(LOG(ABS(X8)+(X8=0)))))+(ROUND(X8,(IF(K$6="",100,K$6)-1)-INT(LOG(ABS(X8)+(X8=0))))=0)))-1)))))</f>
        <v/>
      </c>
      <c r="L8" s="23" t="str">
        <f>IF(Y8="","",TEXT(ROUND(Y8,(IF(L$6="",100,L$6)-1)-INT(LOG(ABS(Y8)+(Y8=0)))),"#,##0"&amp;IF(INT(LOG(ABS(ROUND(Y8,(IF(L$6="",100,L$6)-1)-INT(LOG(ABS(Y8)+(Y8=0)))))+(ROUND(Y8,(IF(L$6="",100,L$6)-1)-INT(LOG(ABS(Y8)+(Y8=0))))=0)))+1&gt;=IF(L$6="",100,L$6),"",IF(L$7&gt;0,".","")&amp;REPT("0",IF(IF(L$6="",100,L$6)-INT(LOG(ABS(ROUND(Y8,(IF(L$6="",100,L$6)-1)-INT(LOG(ABS(Y8)+(Y8=0)))))+(ROUND(Y8,(IF(L$6="",100,L$6)-1)-INT(LOG(ABS(Y8)+(Y8=0))))=0)))-1&gt;L$7,L$7,IF(L$6="",100,L$6)-INT(LOG(ABS(ROUND(Y8,(IF(L$6="",100,L$6)-1)-INT(LOG(ABS(Y8)+(Y8=0)))))+(ROUND(Y8,(IF(L$6="",100,L$6)-1)-INT(LOG(ABS(Y8)+(Y8=0))))=0)))-1)))))</f>
        <v>365</v>
      </c>
      <c r="M8" s="4"/>
      <c r="N8" s="96"/>
      <c r="O8" s="23"/>
      <c r="P8" s="23"/>
      <c r="Q8" s="23"/>
      <c r="R8" s="23"/>
      <c r="S8" s="23"/>
      <c r="T8" s="23"/>
      <c r="U8" s="23"/>
      <c r="V8" s="23"/>
      <c r="W8" s="32"/>
      <c r="X8" s="23"/>
      <c r="Y8" s="40">
        <f>DATEDIF(DATE(P2,4,1),DATE(P2+1,3,31),"d")+1</f>
        <v>365</v>
      </c>
      <c r="Z8" s="32"/>
      <c r="AA8" s="32"/>
      <c r="AB8" s="32"/>
      <c r="AC8" s="32"/>
      <c r="AD8" s="32"/>
      <c r="AE8" s="32"/>
      <c r="AF8" s="32"/>
      <c r="AG8" s="32"/>
      <c r="AH8" s="32"/>
      <c r="AI8" s="32"/>
    </row>
    <row r="9" spans="1:40" ht="11.25" customHeight="1">
      <c r="A9" s="38">
        <v>5</v>
      </c>
      <c r="B9" s="83" t="str">
        <f t="shared" si="0"/>
        <v/>
      </c>
      <c r="C9" s="83" t="str">
        <f t="shared" si="0"/>
        <v/>
      </c>
      <c r="D9" s="83" t="str">
        <f t="shared" si="0"/>
        <v/>
      </c>
      <c r="E9" s="83" t="str">
        <f t="shared" si="0"/>
        <v/>
      </c>
      <c r="F9" s="83" t="str">
        <f t="shared" si="0"/>
        <v/>
      </c>
      <c r="G9" s="83" t="str">
        <f t="shared" si="0"/>
        <v/>
      </c>
      <c r="H9" s="83" t="str">
        <f t="shared" si="0"/>
        <v/>
      </c>
      <c r="I9" s="83" t="str">
        <f t="shared" si="0"/>
        <v/>
      </c>
      <c r="J9" s="68"/>
      <c r="K9" s="32"/>
      <c r="L9" s="32"/>
      <c r="M9" s="4"/>
      <c r="N9" s="96"/>
      <c r="O9" s="23"/>
      <c r="P9" s="23"/>
      <c r="Q9" s="23"/>
      <c r="R9" s="23"/>
      <c r="S9" s="23"/>
      <c r="T9" s="23"/>
      <c r="U9" s="23"/>
      <c r="V9" s="23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</row>
    <row r="10" spans="1:40" ht="11.25" customHeight="1">
      <c r="A10" s="38">
        <v>6</v>
      </c>
      <c r="B10" s="83" t="str">
        <f t="shared" si="0"/>
        <v/>
      </c>
      <c r="C10" s="83" t="str">
        <f t="shared" si="0"/>
        <v/>
      </c>
      <c r="D10" s="83" t="str">
        <f t="shared" si="0"/>
        <v/>
      </c>
      <c r="E10" s="83" t="str">
        <f t="shared" si="0"/>
        <v/>
      </c>
      <c r="F10" s="83" t="str">
        <f t="shared" si="0"/>
        <v/>
      </c>
      <c r="G10" s="83" t="str">
        <f t="shared" si="0"/>
        <v/>
      </c>
      <c r="H10" s="83" t="str">
        <f t="shared" si="0"/>
        <v/>
      </c>
      <c r="I10" s="83" t="str">
        <f t="shared" si="0"/>
        <v/>
      </c>
      <c r="J10" s="68"/>
      <c r="K10" s="32"/>
      <c r="L10" s="32"/>
      <c r="O10" s="23"/>
      <c r="P10" s="23"/>
      <c r="Q10" s="23"/>
      <c r="R10" s="23"/>
      <c r="S10" s="23"/>
      <c r="T10" s="23"/>
      <c r="U10" s="23"/>
      <c r="V10" s="23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</row>
    <row r="11" spans="1:40" ht="11.25" customHeight="1">
      <c r="A11" s="38">
        <v>7</v>
      </c>
      <c r="B11" s="83" t="str">
        <f t="shared" si="0"/>
        <v/>
      </c>
      <c r="C11" s="83" t="str">
        <f t="shared" si="0"/>
        <v/>
      </c>
      <c r="D11" s="83" t="str">
        <f t="shared" si="0"/>
        <v/>
      </c>
      <c r="E11" s="83" t="str">
        <f t="shared" si="0"/>
        <v/>
      </c>
      <c r="F11" s="83" t="str">
        <f t="shared" si="0"/>
        <v/>
      </c>
      <c r="G11" s="83" t="str">
        <f t="shared" si="0"/>
        <v/>
      </c>
      <c r="H11" s="83" t="str">
        <f t="shared" si="0"/>
        <v/>
      </c>
      <c r="I11" s="83" t="str">
        <f t="shared" si="0"/>
        <v/>
      </c>
      <c r="J11" s="68"/>
      <c r="K11" s="32"/>
      <c r="L11" s="32"/>
      <c r="O11" s="23"/>
      <c r="P11" s="23"/>
      <c r="Q11" s="23"/>
      <c r="R11" s="23"/>
      <c r="S11" s="23"/>
      <c r="T11" s="23"/>
      <c r="U11" s="23"/>
      <c r="V11" s="23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</row>
    <row r="12" spans="1:40" ht="11.25" customHeight="1">
      <c r="A12" s="38">
        <v>8</v>
      </c>
      <c r="B12" s="83" t="str">
        <f t="shared" si="0"/>
        <v/>
      </c>
      <c r="C12" s="83" t="str">
        <f t="shared" si="0"/>
        <v/>
      </c>
      <c r="D12" s="83" t="str">
        <f t="shared" si="0"/>
        <v/>
      </c>
      <c r="E12" s="83" t="str">
        <f t="shared" si="0"/>
        <v/>
      </c>
      <c r="F12" s="83" t="str">
        <f t="shared" si="0"/>
        <v/>
      </c>
      <c r="G12" s="83" t="str">
        <f t="shared" si="0"/>
        <v/>
      </c>
      <c r="H12" s="83" t="str">
        <f t="shared" si="0"/>
        <v/>
      </c>
      <c r="I12" s="83" t="str">
        <f t="shared" si="0"/>
        <v/>
      </c>
      <c r="J12" s="68"/>
      <c r="K12" s="32"/>
      <c r="L12" s="32"/>
      <c r="O12" s="23"/>
      <c r="P12" s="23"/>
      <c r="Q12" s="23"/>
      <c r="R12" s="23"/>
      <c r="S12" s="23"/>
      <c r="T12" s="23"/>
      <c r="U12" s="23"/>
      <c r="V12" s="23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</row>
    <row r="13" spans="1:40" ht="11.25" customHeight="1">
      <c r="A13" s="38">
        <v>9</v>
      </c>
      <c r="B13" s="83" t="str">
        <f t="shared" si="0"/>
        <v/>
      </c>
      <c r="C13" s="83" t="str">
        <f t="shared" si="0"/>
        <v/>
      </c>
      <c r="D13" s="83" t="str">
        <f t="shared" si="0"/>
        <v/>
      </c>
      <c r="E13" s="83" t="str">
        <f t="shared" si="0"/>
        <v/>
      </c>
      <c r="F13" s="83" t="str">
        <f t="shared" si="0"/>
        <v/>
      </c>
      <c r="G13" s="83" t="str">
        <f t="shared" si="0"/>
        <v/>
      </c>
      <c r="H13" s="83" t="str">
        <f t="shared" si="0"/>
        <v/>
      </c>
      <c r="I13" s="83" t="str">
        <f t="shared" si="0"/>
        <v/>
      </c>
      <c r="J13" s="68"/>
      <c r="K13" s="32"/>
      <c r="L13" s="32"/>
      <c r="O13" s="23"/>
      <c r="P13" s="23"/>
      <c r="Q13" s="23"/>
      <c r="R13" s="23"/>
      <c r="S13" s="23"/>
      <c r="T13" s="23"/>
      <c r="U13" s="23"/>
      <c r="V13" s="23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</row>
    <row r="14" spans="1:40" ht="11.25" customHeight="1">
      <c r="A14" s="38">
        <v>10</v>
      </c>
      <c r="B14" s="83" t="str">
        <f t="shared" si="0"/>
        <v/>
      </c>
      <c r="C14" s="83" t="str">
        <f t="shared" si="0"/>
        <v/>
      </c>
      <c r="D14" s="83" t="str">
        <f t="shared" si="0"/>
        <v/>
      </c>
      <c r="E14" s="83" t="str">
        <f t="shared" si="0"/>
        <v/>
      </c>
      <c r="F14" s="83" t="str">
        <f t="shared" si="0"/>
        <v/>
      </c>
      <c r="G14" s="83" t="str">
        <f t="shared" si="0"/>
        <v/>
      </c>
      <c r="H14" s="83" t="str">
        <f t="shared" si="0"/>
        <v/>
      </c>
      <c r="I14" s="83" t="str">
        <f t="shared" si="0"/>
        <v/>
      </c>
      <c r="J14" s="68"/>
      <c r="K14" s="32"/>
      <c r="L14" s="32"/>
      <c r="O14" s="23"/>
      <c r="P14" s="23"/>
      <c r="Q14" s="23"/>
      <c r="R14" s="23"/>
      <c r="S14" s="23"/>
      <c r="T14" s="23"/>
      <c r="U14" s="23"/>
      <c r="V14" s="23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</row>
    <row r="15" spans="1:40" ht="11.25" customHeight="1">
      <c r="A15" s="38">
        <v>11</v>
      </c>
      <c r="B15" s="83" t="str">
        <f t="shared" si="0"/>
        <v/>
      </c>
      <c r="C15" s="83" t="str">
        <f t="shared" si="0"/>
        <v/>
      </c>
      <c r="D15" s="83" t="str">
        <f t="shared" si="0"/>
        <v/>
      </c>
      <c r="E15" s="83" t="str">
        <f t="shared" si="0"/>
        <v/>
      </c>
      <c r="F15" s="83" t="str">
        <f t="shared" si="0"/>
        <v/>
      </c>
      <c r="G15" s="83" t="str">
        <f t="shared" si="0"/>
        <v/>
      </c>
      <c r="H15" s="83" t="str">
        <f t="shared" si="0"/>
        <v/>
      </c>
      <c r="I15" s="83" t="str">
        <f t="shared" si="0"/>
        <v/>
      </c>
      <c r="J15" s="68"/>
      <c r="K15" s="32"/>
      <c r="L15" s="32"/>
      <c r="O15" s="23"/>
      <c r="P15" s="23"/>
      <c r="Q15" s="23"/>
      <c r="R15" s="23"/>
      <c r="S15" s="23"/>
      <c r="T15" s="23"/>
      <c r="U15" s="23"/>
      <c r="V15" s="23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</row>
    <row r="16" spans="1:40" ht="11.25" customHeight="1">
      <c r="A16" s="38">
        <v>12</v>
      </c>
      <c r="B16" s="83" t="str">
        <f t="shared" si="0"/>
        <v/>
      </c>
      <c r="C16" s="83" t="str">
        <f t="shared" si="0"/>
        <v/>
      </c>
      <c r="D16" s="83" t="str">
        <f t="shared" si="0"/>
        <v/>
      </c>
      <c r="E16" s="83" t="str">
        <f t="shared" si="0"/>
        <v/>
      </c>
      <c r="F16" s="83" t="str">
        <f t="shared" si="0"/>
        <v/>
      </c>
      <c r="G16" s="83" t="str">
        <f t="shared" si="0"/>
        <v/>
      </c>
      <c r="H16" s="83" t="str">
        <f t="shared" si="0"/>
        <v/>
      </c>
      <c r="I16" s="83" t="str">
        <f t="shared" si="0"/>
        <v/>
      </c>
      <c r="J16" s="68"/>
      <c r="K16" s="32"/>
      <c r="L16" s="32"/>
      <c r="O16" s="23"/>
      <c r="P16" s="23"/>
      <c r="Q16" s="23"/>
      <c r="R16" s="23"/>
      <c r="S16" s="23"/>
      <c r="T16" s="23"/>
      <c r="U16" s="23"/>
      <c r="V16" s="23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</row>
    <row r="17" spans="1:35" ht="11.25" customHeight="1">
      <c r="A17" s="38">
        <v>1</v>
      </c>
      <c r="B17" s="83" t="str">
        <f t="shared" si="0"/>
        <v/>
      </c>
      <c r="C17" s="83" t="str">
        <f t="shared" si="0"/>
        <v/>
      </c>
      <c r="D17" s="83" t="str">
        <f t="shared" si="0"/>
        <v/>
      </c>
      <c r="E17" s="83" t="str">
        <f t="shared" si="0"/>
        <v/>
      </c>
      <c r="F17" s="83" t="str">
        <f t="shared" si="0"/>
        <v/>
      </c>
      <c r="G17" s="83" t="str">
        <f t="shared" si="0"/>
        <v/>
      </c>
      <c r="H17" s="83" t="str">
        <f t="shared" si="0"/>
        <v/>
      </c>
      <c r="I17" s="83" t="str">
        <f t="shared" si="0"/>
        <v/>
      </c>
      <c r="J17" s="68"/>
      <c r="K17" s="32"/>
      <c r="L17" s="32"/>
      <c r="O17" s="23"/>
      <c r="P17" s="23"/>
      <c r="Q17" s="23"/>
      <c r="R17" s="23"/>
      <c r="S17" s="23"/>
      <c r="T17" s="23"/>
      <c r="U17" s="23"/>
      <c r="V17" s="23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</row>
    <row r="18" spans="1:35" ht="11.25" customHeight="1">
      <c r="A18" s="38">
        <v>2</v>
      </c>
      <c r="B18" s="83" t="str">
        <f t="shared" si="0"/>
        <v/>
      </c>
      <c r="C18" s="83" t="str">
        <f t="shared" si="0"/>
        <v/>
      </c>
      <c r="D18" s="83" t="str">
        <f t="shared" si="0"/>
        <v/>
      </c>
      <c r="E18" s="83" t="str">
        <f t="shared" si="0"/>
        <v/>
      </c>
      <c r="F18" s="83" t="str">
        <f t="shared" si="0"/>
        <v/>
      </c>
      <c r="G18" s="83" t="str">
        <f t="shared" si="0"/>
        <v/>
      </c>
      <c r="H18" s="83" t="str">
        <f t="shared" si="0"/>
        <v/>
      </c>
      <c r="I18" s="83" t="str">
        <f t="shared" si="0"/>
        <v/>
      </c>
      <c r="J18" s="68"/>
      <c r="K18" s="32"/>
      <c r="L18" s="32"/>
      <c r="O18" s="23"/>
      <c r="P18" s="23"/>
      <c r="Q18" s="23"/>
      <c r="R18" s="23"/>
      <c r="S18" s="23"/>
      <c r="T18" s="23"/>
      <c r="U18" s="23"/>
      <c r="V18" s="23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</row>
    <row r="19" spans="1:35" ht="11.25" customHeight="1">
      <c r="A19" s="101">
        <v>3</v>
      </c>
      <c r="B19" s="85" t="str">
        <f t="shared" si="0"/>
        <v/>
      </c>
      <c r="C19" s="85" t="str">
        <f t="shared" si="0"/>
        <v/>
      </c>
      <c r="D19" s="85" t="str">
        <f t="shared" si="0"/>
        <v/>
      </c>
      <c r="E19" s="85" t="str">
        <f t="shared" si="0"/>
        <v/>
      </c>
      <c r="F19" s="85" t="str">
        <f t="shared" si="0"/>
        <v/>
      </c>
      <c r="G19" s="85" t="str">
        <f t="shared" si="0"/>
        <v/>
      </c>
      <c r="H19" s="85" t="str">
        <f t="shared" si="0"/>
        <v/>
      </c>
      <c r="I19" s="85" t="str">
        <f t="shared" si="0"/>
        <v/>
      </c>
      <c r="J19" s="68"/>
      <c r="K19" s="32"/>
      <c r="L19" s="32"/>
      <c r="O19" s="23"/>
      <c r="P19" s="23"/>
      <c r="Q19" s="23"/>
      <c r="R19" s="23"/>
      <c r="S19" s="23"/>
      <c r="T19" s="23"/>
      <c r="U19" s="23"/>
      <c r="V19" s="23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</row>
    <row r="20" spans="1:35" ht="11.25" customHeight="1">
      <c r="A20" s="14" t="s">
        <v>33</v>
      </c>
      <c r="B20" s="86" t="str">
        <f t="shared" si="0"/>
        <v/>
      </c>
      <c r="C20" s="86" t="str">
        <f t="shared" si="0"/>
        <v/>
      </c>
      <c r="D20" s="86" t="str">
        <f t="shared" si="0"/>
        <v/>
      </c>
      <c r="E20" s="86" t="str">
        <f t="shared" si="0"/>
        <v/>
      </c>
      <c r="F20" s="86" t="str">
        <f t="shared" si="0"/>
        <v/>
      </c>
      <c r="G20" s="86" t="str">
        <f t="shared" si="0"/>
        <v/>
      </c>
      <c r="H20" s="86" t="str">
        <f t="shared" si="0"/>
        <v/>
      </c>
      <c r="I20" s="86" t="str">
        <f t="shared" si="0"/>
        <v/>
      </c>
      <c r="J20" s="68"/>
      <c r="K20" s="32"/>
      <c r="L20" s="32"/>
      <c r="M20" s="16" t="s">
        <v>201</v>
      </c>
      <c r="O20" s="40" t="str">
        <f>IF(X8=0,"",X8/Y8)</f>
        <v/>
      </c>
      <c r="P20" s="40" t="str">
        <f t="shared" ref="P20:V20" si="1">IF(COUNT(P8:P19)=0,"",AVERAGE(P8:P19))</f>
        <v/>
      </c>
      <c r="Q20" s="40" t="str">
        <f t="shared" si="1"/>
        <v/>
      </c>
      <c r="R20" s="40" t="str">
        <f t="shared" si="1"/>
        <v/>
      </c>
      <c r="S20" s="40" t="str">
        <f t="shared" si="1"/>
        <v/>
      </c>
      <c r="T20" s="40" t="str">
        <f t="shared" si="1"/>
        <v/>
      </c>
      <c r="U20" s="40" t="str">
        <f t="shared" si="1"/>
        <v/>
      </c>
      <c r="V20" s="40" t="str">
        <f t="shared" si="1"/>
        <v/>
      </c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</row>
    <row r="21" spans="1:35" ht="11.25" customHeight="1">
      <c r="A21" s="15" t="s">
        <v>47</v>
      </c>
      <c r="B21" s="83" t="str">
        <f t="shared" si="0"/>
        <v/>
      </c>
      <c r="C21" s="83" t="str">
        <f t="shared" si="0"/>
        <v/>
      </c>
      <c r="D21" s="83" t="str">
        <f t="shared" si="0"/>
        <v/>
      </c>
      <c r="E21" s="83" t="str">
        <f t="shared" si="0"/>
        <v/>
      </c>
      <c r="F21" s="83" t="str">
        <f t="shared" si="0"/>
        <v/>
      </c>
      <c r="G21" s="83" t="str">
        <f t="shared" si="0"/>
        <v/>
      </c>
      <c r="H21" s="83" t="str">
        <f t="shared" si="0"/>
        <v/>
      </c>
      <c r="I21" s="83" t="str">
        <f t="shared" si="0"/>
        <v/>
      </c>
      <c r="J21" s="68"/>
      <c r="K21" s="32"/>
      <c r="L21" s="32"/>
      <c r="M21" s="16" t="s">
        <v>57</v>
      </c>
      <c r="O21" s="40" t="str">
        <f t="shared" ref="O21:V21" si="2">IF(COUNT(O8:O19)=0,"",MAX(O8:O19))</f>
        <v/>
      </c>
      <c r="P21" s="40" t="str">
        <f t="shared" si="2"/>
        <v/>
      </c>
      <c r="Q21" s="40" t="str">
        <f t="shared" si="2"/>
        <v/>
      </c>
      <c r="R21" s="40" t="str">
        <f t="shared" si="2"/>
        <v/>
      </c>
      <c r="S21" s="40" t="str">
        <f t="shared" si="2"/>
        <v/>
      </c>
      <c r="T21" s="40" t="str">
        <f t="shared" si="2"/>
        <v/>
      </c>
      <c r="U21" s="40" t="str">
        <f t="shared" si="2"/>
        <v/>
      </c>
      <c r="V21" s="40" t="str">
        <f t="shared" si="2"/>
        <v/>
      </c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</row>
    <row r="22" spans="1:35" ht="11.25" customHeight="1">
      <c r="A22" s="15" t="s">
        <v>18</v>
      </c>
      <c r="B22" s="83" t="str">
        <f t="shared" si="0"/>
        <v/>
      </c>
      <c r="C22" s="83" t="str">
        <f t="shared" si="0"/>
        <v/>
      </c>
      <c r="D22" s="83" t="str">
        <f t="shared" si="0"/>
        <v/>
      </c>
      <c r="E22" s="83" t="str">
        <f t="shared" si="0"/>
        <v/>
      </c>
      <c r="F22" s="83" t="str">
        <f t="shared" si="0"/>
        <v/>
      </c>
      <c r="G22" s="83" t="str">
        <f t="shared" si="0"/>
        <v/>
      </c>
      <c r="H22" s="83" t="str">
        <f t="shared" si="0"/>
        <v/>
      </c>
      <c r="I22" s="83" t="str">
        <f t="shared" si="0"/>
        <v/>
      </c>
      <c r="J22" s="68"/>
      <c r="K22" s="32"/>
      <c r="L22" s="32"/>
      <c r="M22" s="16" t="s">
        <v>226</v>
      </c>
      <c r="O22" s="40" t="str">
        <f t="shared" ref="O22:V22" si="3">IF(COUNT(O8:O19)=0,"",MIN(O8:O19))</f>
        <v/>
      </c>
      <c r="P22" s="40" t="str">
        <f t="shared" si="3"/>
        <v/>
      </c>
      <c r="Q22" s="40" t="str">
        <f t="shared" si="3"/>
        <v/>
      </c>
      <c r="R22" s="40" t="str">
        <f t="shared" si="3"/>
        <v/>
      </c>
      <c r="S22" s="40" t="str">
        <f t="shared" si="3"/>
        <v/>
      </c>
      <c r="T22" s="40" t="str">
        <f t="shared" si="3"/>
        <v/>
      </c>
      <c r="U22" s="40" t="str">
        <f t="shared" si="3"/>
        <v/>
      </c>
      <c r="V22" s="40" t="str">
        <f t="shared" si="3"/>
        <v/>
      </c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</row>
    <row r="23" spans="1:35" ht="11.25" customHeight="1"/>
    <row r="24" spans="1:35" ht="19.5" customHeight="1"/>
    <row r="25" spans="1:35" ht="11.25" customHeight="1"/>
    <row r="26" spans="1:35" ht="11.25" customHeight="1"/>
    <row r="27" spans="1:35" ht="11.25" customHeight="1"/>
    <row r="28" spans="1:35" ht="11.25" customHeight="1"/>
    <row r="29" spans="1:35" ht="11.25" customHeight="1"/>
    <row r="30" spans="1:35" ht="11.25" customHeight="1"/>
    <row r="31" spans="1:35" ht="11.25" customHeight="1"/>
    <row r="32" spans="1:35" ht="11.25" customHeight="1"/>
    <row r="33" ht="11.25" customHeight="1"/>
    <row r="34" ht="11.25" customHeight="1"/>
    <row r="35" ht="11.25" customHeight="1"/>
    <row r="36" ht="11.25" customHeight="1"/>
    <row r="37" ht="11.25" customHeight="1"/>
    <row r="38" ht="11.25" customHeight="1"/>
    <row r="39" ht="11.25" customHeight="1"/>
    <row r="40" ht="11.25" customHeight="1"/>
  </sheetData>
  <mergeCells count="16">
    <mergeCell ref="D3:I3"/>
    <mergeCell ref="A3:A4"/>
    <mergeCell ref="B3:B4"/>
    <mergeCell ref="C3:C4"/>
    <mergeCell ref="K3:K4"/>
    <mergeCell ref="L3:L4"/>
    <mergeCell ref="O3:O4"/>
    <mergeCell ref="P3:P4"/>
    <mergeCell ref="Q3:Q4"/>
    <mergeCell ref="R3:R4"/>
    <mergeCell ref="S3:S4"/>
    <mergeCell ref="T3:T4"/>
    <mergeCell ref="U3:U4"/>
    <mergeCell ref="V3:V4"/>
    <mergeCell ref="X3:X4"/>
    <mergeCell ref="Y3:Y4"/>
  </mergeCells>
  <phoneticPr fontId="3"/>
  <conditionalFormatting sqref="O21:AI22 P20:AI20">
    <cfRule type="expression" dxfId="16" priority="2">
      <formula>INDIRECT(ADDRESS(ROW(),COLUMN()))=TRUNC(INDIRECT(ADDRESS(ROW(),COLUMN())))</formula>
    </cfRule>
  </conditionalFormatting>
  <conditionalFormatting sqref="O20">
    <cfRule type="expression" dxfId="15" priority="1">
      <formula>INDIRECT(ADDRESS(ROW(),COLUMN()))=TRUNC(INDIRECT(ADDRESS(ROW(),COLUMN())))</formula>
    </cfRule>
  </conditionalFormatting>
  <printOptions horizontalCentered="1"/>
  <pageMargins left="0.39370078740157483" right="0.39370078740157483" top="0.78740157480314965" bottom="0.78740157480314965" header="0.51181102362204722" footer="0.74803149606299213"/>
  <pageSetup paperSize="9" fitToWidth="1" fitToHeight="1" orientation="landscape" usePrinterDefaults="1" horizontalDpi="65533" r:id="rId1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流入水量</vt:lpstr>
      <vt:lpstr>使用電力量</vt:lpstr>
      <vt:lpstr>薬品等使用量1</vt:lpstr>
      <vt:lpstr>薬品等使用量2</vt:lpstr>
      <vt:lpstr>水質中試験1</vt:lpstr>
      <vt:lpstr>水質中試験2</vt:lpstr>
      <vt:lpstr>水質中試験3</vt:lpstr>
      <vt:lpstr>放流水1</vt:lpstr>
      <vt:lpstr>放流水2</vt:lpstr>
      <vt:lpstr>処理工程毎の除去率</vt:lpstr>
      <vt:lpstr>反応タンク試験</vt:lpstr>
      <vt:lpstr>脱水汚泥等搬出量</vt:lpstr>
      <vt:lpstr>嫌気性消化槽運転状況</vt:lpstr>
      <vt:lpstr>沈砂・しさ搬出量</vt:lpstr>
      <vt:lpstr>主要機器運転時間1</vt:lpstr>
      <vt:lpstr>主要機器運転時間2</vt:lpstr>
    </vt:vector>
  </TitlesOfParts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髙橋 栄昭</cp:lastModifiedBy>
  <cp:lastPrinted>2020-06-24T05:10:22Z</cp:lastPrinted>
  <dcterms:created xsi:type="dcterms:W3CDTF">2018-09-03T07:58:18Z</dcterms:created>
  <dcterms:modified xsi:type="dcterms:W3CDTF">2025-03-28T05:20:17Z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2025-03-28T05:20:17Z</vt:filetime>
  </property>
</Properties>
</file>